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4610" documentId="13_ncr:1_{F6CB121F-512D-4AA6-A0C1-0FB36C537598}" xr6:coauthVersionLast="47" xr6:coauthVersionMax="47" xr10:uidLastSave="{7ADE34CF-15BB-4EF4-A1A7-5E16EC487AF7}"/>
  <bookViews>
    <workbookView xWindow="-109" yWindow="-109" windowWidth="26301" windowHeight="14169" firstSheet="2"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6" i="1" l="1"/>
  <c r="J6" i="1"/>
  <c r="I6" i="1"/>
  <c r="B6"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5" i="5"/>
  <c r="B6" i="5"/>
  <c r="B7" i="5"/>
  <c r="B8" i="5"/>
  <c r="B9" i="5"/>
  <c r="B10" i="5"/>
  <c r="B11" i="5"/>
  <c r="B12" i="5"/>
  <c r="B13" i="5"/>
  <c r="B14" i="5"/>
  <c r="B15" i="5"/>
  <c r="B16" i="5"/>
  <c r="B17" i="5"/>
  <c r="B18" i="5"/>
  <c r="B19" i="5"/>
  <c r="B20" i="5"/>
  <c r="B21" i="5"/>
  <c r="B22" i="5"/>
  <c r="B23" i="5"/>
  <c r="B24" i="5"/>
  <c r="B25" i="5"/>
  <c r="B26" i="5"/>
  <c r="B27" i="5"/>
  <c r="B28" i="5"/>
  <c r="B29" i="5"/>
  <c r="B30" i="5"/>
  <c r="B31" i="5"/>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 i="5"/>
  <c r="G4" i="5"/>
  <c r="I4" i="5"/>
  <c r="J4" i="5"/>
  <c r="L4" i="5"/>
  <c r="L3" i="1"/>
  <c r="L4" i="1"/>
  <c r="L5" i="1"/>
  <c r="L7" i="1"/>
  <c r="L8" i="1"/>
  <c r="L9" i="1"/>
  <c r="L10" i="1"/>
  <c r="L11" i="1"/>
  <c r="L12" i="1"/>
  <c r="J3" i="1"/>
  <c r="J4" i="1"/>
  <c r="J5" i="1"/>
  <c r="J7" i="1"/>
  <c r="J8" i="1"/>
  <c r="J9" i="1"/>
  <c r="J10" i="1"/>
  <c r="J11" i="1"/>
  <c r="J12" i="1"/>
  <c r="I3" i="1"/>
  <c r="I4" i="1"/>
  <c r="I5" i="1"/>
  <c r="I7" i="1"/>
  <c r="I8" i="1"/>
  <c r="I9" i="1"/>
  <c r="I10" i="1"/>
  <c r="I11" i="1"/>
  <c r="I12" i="1"/>
  <c r="G3" i="1"/>
  <c r="G4" i="1"/>
  <c r="G5" i="1"/>
  <c r="G6" i="1"/>
  <c r="G7" i="1"/>
  <c r="G8" i="1"/>
  <c r="G9" i="1"/>
  <c r="G10" i="1"/>
  <c r="G11" i="1"/>
  <c r="G12" i="1"/>
  <c r="B3" i="1"/>
  <c r="B4" i="1"/>
  <c r="B5" i="1"/>
  <c r="B7" i="1"/>
  <c r="B8" i="1"/>
  <c r="B9" i="1"/>
  <c r="B10" i="1"/>
  <c r="B11" i="1"/>
  <c r="B12"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alcChain>
</file>

<file path=xl/sharedStrings.xml><?xml version="1.0" encoding="utf-8"?>
<sst xmlns="http://schemas.openxmlformats.org/spreadsheetml/2006/main" count="180272" uniqueCount="39120">
  <si>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</si>
  <si>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</si>
  <si>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</si>
  <si>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</si>
  <si>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</si>
  <si>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</si>
  <si>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</si>
  <si>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</si>
  <si>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</si>
  <si>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</si>
  <si>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</si>
  <si>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</si>
  <si>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</si>
  <si>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</si>
  <si>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</si>
  <si>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</si>
  <si>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</si>
  <si>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</si>
  <si>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</si>
  <si>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</si>
  <si>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</si>
  <si>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</si>
  <si>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</si>
  <si>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</si>
  <si>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</si>
  <si>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</si>
  <si>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</si>
  <si>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</si>
  <si>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</si>
  <si>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</si>
  <si>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</si>
  <si>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</si>
  <si>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</si>
  <si>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</si>
  <si>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</si>
  <si>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</si>
  <si>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</si>
  <si>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</si>
  <si>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</si>
  <si>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</si>
  <si>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</si>
  <si>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</si>
  <si>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</si>
  <si>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</si>
  <si>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</si>
  <si>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</si>
  <si>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</si>
  <si>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</si>
  <si>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</si>
  <si>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</si>
  <si>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</si>
  <si>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</si>
  <si>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</si>
  <si>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</si>
  <si>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</si>
  <si>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</si>
  <si>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</si>
  <si>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</si>
  <si>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</si>
  <si>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</si>
  <si>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</si>
  <si>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</si>
  <si>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</si>
  <si>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</si>
  <si>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</si>
  <si>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</si>
  <si>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</si>
  <si>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</si>
  <si>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</si>
  <si>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</si>
  <si>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</si>
  <si>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</si>
  <si>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</si>
  <si>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</si>
  <si>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</si>
  <si>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</si>
  <si>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</si>
  <si>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</si>
  <si>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</si>
  <si>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</si>
  <si>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</si>
  <si>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</si>
  <si>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</si>
  <si>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</si>
  <si>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</si>
  <si>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</si>
  <si>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</si>
  <si>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</si>
  <si>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</si>
  <si>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</si>
  <si>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</si>
  <si>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</si>
  <si>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</si>
  <si>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</si>
  <si>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</si>
  <si>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</si>
  <si>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</si>
  <si>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</si>
  <si>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</si>
  <si>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</si>
  <si>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</si>
  <si>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</si>
  <si>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</si>
  <si>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</si>
  <si>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</si>
  <si>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</si>
  <si>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</si>
  <si>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</si>
  <si>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</si>
  <si>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</si>
  <si>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</si>
  <si>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</si>
  <si>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</si>
  <si>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</si>
  <si>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</si>
  <si>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</si>
  <si>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</si>
  <si>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</si>
  <si>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</si>
  <si>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</si>
  <si>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</si>
  <si>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</si>
  <si>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</si>
  <si>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</si>
  <si>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</si>
  <si>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</si>
  <si>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</si>
  <si>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</si>
  <si>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</si>
  <si>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</si>
  <si>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</si>
  <si>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</si>
  <si>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</si>
  <si>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</si>
  <si>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</si>
  <si>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</si>
  <si>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</si>
  <si>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</si>
  <si>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</si>
  <si>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</si>
  <si>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</si>
  <si>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</si>
  <si>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</si>
  <si>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</si>
  <si>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</si>
  <si>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</si>
  <si>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</si>
  <si>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</si>
  <si>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</si>
  <si>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</si>
  <si>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</si>
  <si>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</si>
  <si>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</si>
  <si>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</si>
  <si>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</si>
  <si>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</si>
  <si>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</si>
  <si>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</si>
  <si>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</si>
  <si>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</si>
  <si>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</si>
  <si>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</si>
  <si>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</si>
  <si>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</si>
  <si>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</si>
  <si>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</si>
  <si>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</si>
  <si>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</si>
  <si>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</si>
  <si>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</si>
  <si>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</si>
  <si>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</si>
  <si>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</si>
  <si>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</si>
  <si>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</si>
  <si>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</si>
  <si>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</si>
  <si>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</si>
  <si>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</si>
  <si>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</si>
  <si>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</si>
  <si>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</si>
  <si>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</si>
  <si>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</si>
  <si>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</si>
  <si>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</si>
  <si>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</si>
  <si>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</si>
  <si>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</si>
  <si>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</si>
  <si>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</si>
  <si>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</si>
  <si>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</si>
  <si>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</si>
  <si>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</si>
  <si>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</si>
  <si>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</si>
  <si>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</si>
  <si>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</si>
  <si>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</si>
  <si>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</si>
  <si>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</si>
  <si>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</si>
  <si>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</si>
  <si>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</si>
  <si>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</si>
  <si>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</si>
  <si>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</si>
  <si>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</si>
  <si>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</si>
  <si>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</si>
  <si>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</si>
  <si>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</si>
  <si>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</si>
  <si>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</si>
  <si>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</si>
  <si>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</si>
  <si>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</si>
  <si>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</si>
  <si>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</si>
  <si>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</si>
  <si>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</si>
  <si>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</si>
  <si>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</si>
  <si>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</si>
  <si>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</si>
  <si>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</si>
  <si>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</si>
  <si>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</si>
  <si>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</si>
  <si>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</si>
  <si>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</si>
  <si>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</si>
  <si>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</si>
  <si>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</si>
  <si>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</si>
  <si>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</si>
  <si>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</si>
  <si>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</si>
  <si>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</si>
  <si>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</si>
  <si>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</si>
  <si>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</si>
  <si>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</si>
  <si>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</si>
  <si>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</si>
  <si>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</si>
  <si>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</si>
  <si>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</si>
  <si>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</si>
  <si>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</si>
  <si>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</si>
  <si>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</si>
  <si>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</si>
  <si>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</si>
  <si>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</si>
  <si>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</si>
  <si>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</si>
  <si>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</si>
  <si>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</si>
  <si>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</si>
  <si>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</si>
  <si>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</si>
  <si>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</si>
  <si>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</si>
  <si>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</si>
  <si>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</si>
  <si>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</si>
  <si>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</si>
  <si>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</si>
  <si>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</si>
  <si>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</si>
  <si>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</si>
  <si>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</si>
  <si>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</si>
  <si>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</si>
  <si>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</si>
  <si>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</si>
  <si>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</si>
  <si>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</si>
  <si>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</si>
  <si>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</si>
  <si>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</si>
  <si>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</si>
  <si>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</si>
  <si>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</si>
  <si>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</si>
  <si>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</si>
  <si>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</si>
  <si>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</si>
  <si>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</si>
  <si>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</si>
  <si>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</si>
  <si>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</si>
  <si>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</si>
  <si>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</si>
  <si>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</si>
  <si>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</si>
  <si>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</si>
  <si>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</si>
  <si>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</si>
  <si>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</si>
  <si>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</si>
  <si>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</si>
  <si>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</si>
  <si>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</si>
  <si>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</si>
  <si>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</si>
  <si>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</si>
  <si>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</si>
  <si>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</si>
  <si>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</si>
  <si>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</si>
  <si>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</si>
  <si>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</si>
  <si>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</si>
  <si>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</si>
  <si>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</si>
  <si>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</si>
  <si>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</si>
  <si>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</si>
  <si>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</si>
  <si>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</si>
  <si>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</si>
  <si>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</si>
  <si>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</si>
  <si>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</si>
  <si>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</si>
  <si>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</si>
  <si>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</si>
  <si>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</si>
  <si>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</si>
  <si>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</si>
  <si>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</si>
  <si>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</si>
  <si>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</si>
  <si>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</si>
  <si>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</si>
  <si>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</si>
  <si>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</si>
  <si>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</si>
  <si>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</si>
  <si>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</si>
  <si>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</si>
  <si>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</si>
  <si>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</si>
  <si>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</si>
  <si>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</si>
  <si>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</si>
  <si>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</si>
  <si>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</si>
  <si>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</si>
  <si>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</si>
  <si>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</si>
  <si>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</si>
  <si>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</si>
  <si>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</si>
  <si>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</si>
  <si>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</si>
  <si>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</si>
  <si>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</si>
  <si>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</si>
  <si>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</si>
  <si>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</si>
  <si>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</si>
  <si>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</si>
  <si>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</si>
  <si>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</si>
  <si>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</si>
  <si>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</si>
  <si>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</si>
  <si>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</si>
  <si>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</si>
  <si>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</si>
  <si>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</si>
  <si>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</si>
  <si>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</si>
  <si>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</si>
  <si>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</si>
  <si>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</si>
  <si>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</si>
  <si>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</si>
  <si>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</si>
  <si>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</si>
  <si>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</si>
  <si>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</si>
  <si>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</si>
  <si>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</si>
  <si>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</si>
  <si>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</si>
  <si>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</si>
  <si>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</si>
  <si>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</si>
  <si>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</si>
  <si>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</si>
  <si>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</si>
  <si>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</si>
  <si>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</si>
  <si>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</si>
  <si>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</si>
  <si>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</si>
  <si>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</si>
  <si>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</si>
  <si>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</si>
  <si>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</si>
  <si>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</si>
  <si>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</si>
  <si>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</si>
  <si>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</si>
  <si>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</si>
  <si>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</si>
  <si>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</si>
  <si>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</si>
  <si>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</si>
  <si>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</si>
  <si>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</si>
  <si>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</si>
  <si>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</si>
  <si>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</si>
  <si>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</si>
  <si>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</si>
  <si>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</si>
  <si>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</si>
  <si>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</si>
  <si>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</si>
  <si>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</si>
  <si>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</si>
  <si>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</si>
  <si>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</si>
  <si>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</si>
  <si>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</si>
  <si>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</si>
  <si>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</si>
  <si>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</si>
  <si>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</si>
  <si>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</si>
  <si>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</si>
  <si>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</si>
  <si>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</si>
  <si>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</si>
  <si>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</si>
  <si>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</si>
  <si>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</si>
  <si>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</si>
  <si>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</si>
  <si>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</si>
  <si>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</si>
  <si>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</si>
  <si>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</si>
  <si>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</si>
  <si>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</si>
  <si>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</si>
  <si>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</si>
  <si>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</si>
  <si>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</si>
  <si>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</si>
  <si>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</si>
  <si>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</si>
  <si>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</si>
  <si>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</si>
  <si>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</si>
  <si>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</si>
  <si>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</si>
  <si>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</si>
  <si>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</si>
  <si>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</si>
  <si>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</si>
  <si>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</si>
  <si>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</si>
  <si>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</si>
  <si>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</si>
  <si>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</si>
  <si>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</si>
  <si>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</si>
  <si>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</si>
  <si>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</si>
  <si>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</si>
  <si>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</si>
  <si>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</si>
  <si>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</si>
  <si>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</si>
  <si>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</si>
  <si>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</si>
  <si>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</si>
  <si>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</si>
  <si>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</si>
  <si>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</si>
  <si>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</si>
  <si>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</si>
  <si>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</si>
  <si>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</si>
  <si>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</si>
  <si>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</si>
  <si>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</si>
  <si>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</si>
  <si>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</si>
  <si>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</si>
  <si>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</si>
  <si>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</si>
  <si>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</si>
  <si>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</si>
  <si>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</si>
  <si>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</si>
  <si>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</si>
  <si>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</si>
  <si>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</si>
  <si>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</si>
  <si>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</si>
  <si>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</si>
  <si>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</si>
  <si>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</si>
  <si>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</si>
  <si>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</si>
  <si>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</si>
  <si>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</si>
  <si>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</si>
  <si>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</si>
  <si>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</si>
  <si>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</si>
  <si>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</si>
  <si>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</si>
  <si>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</si>
  <si>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</si>
  <si>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</si>
  <si>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</si>
  <si>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</si>
  <si>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</si>
  <si>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</si>
  <si>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</si>
  <si>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</si>
  <si>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</si>
  <si>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</si>
  <si>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</si>
  <si>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</si>
  <si>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</si>
  <si>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</si>
  <si>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</si>
  <si>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</si>
  <si>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</si>
  <si>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</si>
  <si>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</si>
  <si>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</si>
  <si>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</si>
  <si>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</si>
  <si>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</si>
  <si>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</si>
  <si>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</si>
  <si>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</si>
  <si>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</si>
  <si>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</si>
  <si>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</si>
  <si>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</si>
  <si>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</si>
  <si>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</si>
  <si>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</si>
  <si>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</si>
  <si>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</si>
  <si>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</si>
  <si>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</si>
  <si>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</si>
  <si>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</si>
  <si>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</si>
  <si>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</si>
  <si>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</si>
  <si>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</si>
  <si>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</si>
  <si>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</si>
  <si>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</si>
  <si>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</si>
  <si>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</si>
  <si>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</si>
  <si>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</si>
  <si>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</si>
  <si>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</si>
  <si>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</si>
  <si>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</si>
  <si>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</si>
  <si>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</si>
  <si>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</si>
  <si>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</si>
  <si>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</si>
  <si>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</si>
  <si>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</si>
  <si>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</si>
  <si>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</si>
  <si>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</si>
  <si>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</si>
  <si>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</si>
  <si>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</si>
  <si>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</si>
  <si>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</si>
  <si>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</si>
  <si>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</si>
  <si>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</si>
  <si>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</si>
  <si>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</si>
  <si>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</si>
  <si>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</si>
  <si>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</si>
  <si>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</si>
  <si>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</si>
  <si>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</si>
  <si>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</si>
  <si>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</si>
  <si>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</si>
  <si>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</si>
  <si>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</si>
  <si>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</si>
  <si>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</si>
  <si>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</si>
  <si>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</si>
  <si>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</si>
  <si>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</si>
  <si>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</si>
  <si>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</si>
  <si>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</si>
  <si>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</si>
  <si>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</si>
  <si>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</si>
  <si>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</si>
  <si>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</si>
  <si>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</si>
  <si>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</si>
  <si>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</si>
  <si>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</si>
  <si>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</si>
  <si>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</si>
  <si>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</si>
  <si>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</si>
  <si>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</si>
  <si>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</si>
  <si>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</si>
  <si>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</si>
  <si>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</si>
  <si>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</si>
  <si>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</si>
  <si>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</si>
  <si>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</si>
  <si>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</si>
  <si>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</si>
  <si>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</si>
  <si>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</si>
  <si>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</si>
  <si>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</si>
  <si>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</si>
  <si>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</si>
  <si>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</si>
  <si>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</si>
  <si>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</si>
  <si>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</si>
  <si>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</si>
  <si>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</si>
  <si>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</si>
  <si>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</si>
  <si>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</si>
  <si>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</si>
  <si>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</si>
  <si>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</si>
  <si>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</si>
  <si>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</si>
  <si>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</si>
  <si>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</si>
  <si>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</si>
  <si>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</si>
  <si>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</si>
  <si>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</si>
  <si>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</si>
  <si>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</si>
  <si>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</si>
  <si>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</si>
  <si>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</si>
  <si>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</si>
  <si>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</si>
  <si>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</si>
  <si>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</si>
  <si>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</si>
  <si>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</si>
  <si>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</si>
  <si>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</si>
  <si>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</si>
  <si>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</si>
  <si>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</si>
  <si>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</si>
  <si>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</si>
  <si>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</si>
  <si>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</si>
  <si>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</si>
  <si>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</si>
  <si>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</si>
  <si>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</si>
  <si>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</si>
  <si>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</si>
  <si>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</si>
  <si>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</si>
  <si>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</si>
  <si>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</si>
  <si>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</si>
  <si>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</si>
  <si>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</si>
  <si>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</si>
  <si>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</si>
  <si>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</si>
  <si>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</si>
  <si>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</si>
  <si>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</si>
  <si>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</si>
  <si>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</si>
  <si>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</si>
  <si>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</si>
  <si>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</si>
  <si>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</si>
  <si>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</si>
  <si>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</si>
  <si>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</si>
  <si>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</si>
  <si>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</si>
  <si>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</si>
  <si>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</si>
  <si>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</si>
  <si>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</si>
  <si>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</si>
  <si>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</si>
  <si>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</si>
  <si>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</si>
  <si>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</si>
  <si>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</si>
  <si>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</si>
  <si>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</si>
  <si>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</si>
  <si>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</si>
  <si>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</si>
  <si>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</si>
  <si>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</si>
  <si>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</si>
  <si>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</si>
  <si>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</si>
  <si>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</si>
  <si>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</si>
  <si>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</si>
  <si>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</si>
  <si>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</si>
  <si>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</si>
  <si>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</si>
  <si>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</si>
  <si>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</si>
  <si>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</si>
  <si>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</si>
  <si>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</si>
  <si>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</si>
  <si>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</si>
  <si>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</si>
  <si>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</si>
  <si>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</si>
  <si>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</si>
  <si>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</si>
  <si>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</si>
  <si>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</si>
  <si>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</si>
  <si>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</si>
  <si>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</si>
  <si>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</si>
  <si>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</si>
  <si>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</si>
  <si>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</si>
  <si>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</si>
  <si>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</si>
  <si>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</si>
  <si>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</si>
  <si>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</si>
  <si>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</si>
  <si>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</si>
  <si>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</si>
  <si>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</si>
  <si>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</si>
  <si>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</si>
  <si>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</si>
  <si>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</si>
  <si>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</si>
  <si>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</si>
  <si>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</si>
  <si>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</si>
  <si>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</si>
  <si>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</si>
  <si>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</si>
  <si>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</si>
  <si>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</si>
  <si>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</si>
  <si>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</si>
  <si>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</si>
  <si>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</si>
  <si>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</si>
  <si>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</si>
  <si>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</si>
  <si>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</si>
  <si>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</si>
  <si>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</si>
  <si>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</si>
  <si>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</si>
  <si>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</si>
  <si>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</si>
  <si>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</si>
  <si>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</si>
  <si>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</si>
  <si>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</si>
  <si>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</si>
  <si>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</si>
  <si>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</si>
  <si>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</si>
  <si>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</si>
  <si>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</si>
  <si>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</si>
  <si>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</si>
  <si>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</si>
  <si>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</si>
  <si>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</si>
  <si>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</si>
  <si>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</si>
  <si>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</si>
  <si>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</si>
  <si>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</si>
  <si>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</si>
  <si>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</si>
  <si>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</si>
  <si>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</si>
  <si>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</si>
  <si>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</si>
  <si>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</si>
  <si>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</si>
  <si>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</si>
  <si>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</si>
  <si>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</si>
  <si>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</si>
  <si>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</si>
  <si>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</si>
  <si>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</si>
  <si>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</si>
  <si>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</si>
  <si>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</si>
  <si>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</si>
  <si>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</si>
  <si>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</si>
  <si>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</si>
  <si>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</si>
  <si>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</si>
  <si>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</si>
  <si>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</si>
  <si>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</si>
  <si>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</si>
  <si>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</si>
  <si>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</si>
  <si>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</si>
  <si>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</si>
  <si>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</si>
  <si>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</si>
  <si>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</si>
  <si>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</si>
  <si>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</si>
  <si>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</si>
  <si>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</si>
  <si>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</si>
  <si>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</si>
  <si>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</si>
  <si>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</si>
  <si>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</si>
  <si>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</si>
  <si>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</si>
  <si>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</si>
  <si>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</si>
  <si>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</si>
  <si>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</si>
  <si>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</si>
  <si>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</si>
  <si>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</si>
  <si>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</si>
  <si>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</si>
  <si>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</si>
  <si>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</si>
  <si>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</si>
  <si>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</si>
  <si>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</si>
  <si>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</si>
  <si>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</si>
  <si>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</si>
  <si>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</si>
  <si>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</si>
  <si>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</si>
  <si>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</si>
  <si>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</si>
  <si>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</si>
  <si>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</si>
  <si>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</si>
  <si>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</si>
  <si>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</si>
  <si>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</si>
  <si>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</si>
  <si>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</si>
  <si>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</si>
  <si>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</si>
  <si>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</si>
  <si>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</si>
  <si>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</si>
  <si>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</si>
  <si>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</si>
  <si>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</si>
  <si>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</si>
  <si>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</si>
  <si>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</si>
  <si>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</si>
  <si>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</si>
  <si>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</si>
  <si>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</si>
  <si>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</si>
  <si>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</si>
  <si>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</si>
  <si>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</si>
  <si>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</si>
  <si>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</si>
  <si>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</si>
  <si>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</si>
  <si>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</si>
  <si>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</si>
  <si>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</si>
  <si>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</si>
  <si>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</si>
  <si>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</si>
  <si>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</si>
  <si>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</si>
  <si>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</si>
  <si>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</si>
  <si>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</si>
  <si>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</si>
  <si>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</si>
  <si>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</si>
  <si>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</si>
  <si>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</si>
  <si>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</si>
  <si>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</si>
  <si>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</si>
  <si>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</si>
  <si>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</si>
  <si>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</si>
  <si>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</si>
  <si>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</si>
  <si>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</si>
  <si>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</si>
  <si>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</si>
  <si>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</si>
  <si>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</si>
  <si>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</si>
  <si>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</si>
  <si>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</si>
  <si>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</si>
  <si>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</si>
  <si>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</si>
  <si>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</si>
  <si>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</si>
  <si>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</si>
  <si>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</si>
  <si>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</si>
  <si>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</si>
  <si>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</si>
  <si>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</si>
  <si>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</si>
  <si>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</si>
  <si>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</si>
  <si>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</si>
  <si>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</si>
  <si>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</si>
  <si>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</si>
  <si>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</si>
  <si>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</si>
  <si>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</si>
  <si>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</si>
  <si>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</si>
  <si>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</si>
  <si>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</si>
  <si>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</si>
  <si>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</si>
  <si>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</si>
  <si>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</si>
  <si>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</si>
  <si>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</si>
  <si>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</si>
  <si>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</si>
  <si>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</si>
  <si>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</si>
  <si>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</si>
  <si>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</si>
  <si>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</si>
  <si>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</si>
  <si>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</si>
  <si>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</si>
  <si>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</si>
  <si>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</si>
  <si>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</si>
  <si>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</si>
  <si>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</si>
  <si>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</si>
  <si>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</si>
  <si>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</si>
  <si>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</si>
  <si>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</si>
  <si>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</si>
  <si>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</si>
  <si>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</si>
  <si>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</si>
  <si>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</si>
  <si>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</si>
  <si>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</si>
  <si>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</si>
  <si>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</si>
  <si>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</si>
  <si>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</si>
  <si>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</si>
  <si>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</si>
  <si>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</si>
  <si>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</si>
  <si>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</si>
  <si>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</si>
  <si>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</si>
  <si>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</si>
  <si>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</si>
  <si>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</si>
  <si>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</si>
  <si>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</si>
  <si>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</si>
  <si>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</si>
  <si>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</si>
  <si>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</si>
  <si>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</si>
  <si>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</si>
  <si>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</si>
  <si>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</si>
  <si>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</si>
  <si>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</si>
  <si>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</si>
  <si>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</si>
  <si>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</si>
  <si>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</si>
  <si>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</si>
  <si>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</si>
  <si>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</si>
  <si>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</si>
  <si>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</si>
  <si>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</si>
  <si>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</si>
  <si>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</si>
  <si>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</si>
  <si>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</si>
  <si>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</si>
  <si>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</si>
  <si>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</si>
  <si>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</si>
  <si>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</si>
  <si>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</si>
  <si>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</si>
  <si>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</si>
  <si>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</si>
  <si>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</si>
  <si>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</si>
  <si>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</si>
  <si>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</si>
  <si>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</si>
  <si>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</si>
  <si>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</si>
  <si>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</si>
  <si>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</si>
  <si>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</si>
  <si>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</si>
  <si>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</si>
  <si>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</si>
  <si>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</si>
  <si>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</si>
  <si>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</si>
  <si>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</si>
  <si>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</si>
  <si>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</si>
  <si>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</si>
  <si>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</si>
  <si>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</si>
  <si>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</si>
  <si>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</si>
  <si>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</si>
  <si>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</si>
  <si>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</si>
  <si>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</si>
  <si>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</si>
  <si>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</si>
  <si>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</si>
  <si>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</si>
  <si>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</si>
  <si>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</si>
  <si>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</si>
  <si>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</si>
  <si>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</si>
  <si>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</si>
  <si>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</si>
  <si>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</si>
  <si>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</si>
  <si>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</si>
  <si>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</si>
  <si>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</si>
  <si>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</si>
  <si>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</si>
  <si>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</si>
  <si>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</si>
  <si>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</si>
  <si>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</si>
  <si>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</si>
  <si>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</si>
  <si>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</si>
  <si>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</si>
  <si>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</si>
  <si>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</si>
  <si>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</si>
  <si>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</si>
  <si>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</si>
  <si>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</si>
  <si>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</si>
  <si>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</si>
  <si>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</si>
  <si>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</si>
  <si>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</si>
  <si>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</si>
  <si>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</si>
  <si>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</si>
  <si>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</si>
  <si>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</si>
  <si>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</si>
  <si>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</si>
  <si>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</si>
  <si>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</si>
  <si>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</si>
  <si>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</si>
  <si>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</si>
  <si>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</si>
  <si>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</si>
  <si>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</si>
  <si>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</si>
  <si>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</si>
  <si>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</si>
  <si>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</si>
  <si>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</si>
  <si>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</si>
  <si>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</si>
  <si>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</si>
  <si>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</si>
  <si>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</si>
  <si>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</si>
  <si>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</si>
  <si>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</si>
  <si>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</si>
  <si>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</si>
  <si>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</si>
  <si>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</si>
  <si>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</si>
  <si>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</si>
  <si>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</si>
  <si>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</si>
  <si>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</si>
  <si>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</si>
  <si>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</si>
  <si>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</si>
  <si>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</si>
  <si>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</si>
  <si>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</si>
  <si>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</si>
  <si>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</si>
  <si>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</si>
  <si>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</si>
  <si>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</si>
  <si>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</si>
  <si>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</si>
  <si>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</si>
  <si>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</si>
  <si>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</si>
  <si>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</si>
  <si>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</si>
  <si>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</si>
  <si>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</si>
  <si>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</si>
  <si>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</si>
  <si>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</si>
  <si>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</si>
  <si>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</si>
  <si>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</si>
  <si>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</si>
  <si>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</si>
  <si>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</si>
  <si>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</si>
  <si>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</si>
  <si>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</si>
  <si>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</si>
  <si>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</si>
  <si>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</si>
  <si>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</si>
  <si>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</si>
  <si>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</si>
  <si>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</si>
  <si>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</si>
  <si>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</si>
  <si>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</si>
  <si>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</si>
  <si>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</si>
  <si>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</si>
  <si>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</si>
  <si>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</si>
  <si>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</si>
  <si>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</si>
  <si>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</si>
  <si>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</si>
  <si>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</si>
  <si>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</si>
  <si>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</si>
  <si>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</si>
  <si>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</si>
  <si>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</si>
  <si>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</si>
  <si>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</si>
  <si>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</si>
  <si>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</si>
  <si>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</si>
  <si>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</si>
  <si>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</si>
  <si>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</si>
  <si>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</si>
  <si>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</si>
  <si>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</si>
  <si>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</si>
  <si>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</si>
  <si>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</si>
  <si>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</si>
  <si>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</si>
  <si>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</si>
  <si>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</si>
  <si>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</si>
  <si>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</si>
  <si>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</si>
  <si>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</si>
  <si>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</si>
  <si>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</si>
  <si>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</si>
  <si>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</si>
  <si>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</si>
  <si>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</si>
  <si>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</si>
  <si>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</si>
  <si>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</si>
  <si>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</si>
  <si>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</si>
  <si>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</si>
  <si>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</si>
  <si>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</si>
  <si>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</si>
  <si>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</si>
  <si>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</si>
  <si>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</si>
  <si>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</si>
  <si>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</si>
  <si>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</si>
  <si>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</si>
  <si>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</si>
  <si>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</si>
  <si>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</si>
  <si>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</si>
  <si>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</si>
  <si>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</si>
  <si>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</si>
  <si>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</si>
  <si>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</si>
  <si>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</si>
  <si>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</si>
  <si>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</si>
  <si>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</si>
  <si>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</si>
  <si>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</si>
  <si>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</si>
  <si>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</si>
  <si>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</si>
  <si>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</si>
  <si>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</si>
  <si>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</si>
  <si>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</si>
  <si>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</si>
  <si>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</si>
  <si>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</si>
  <si>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</si>
  <si>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</si>
  <si>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</si>
  <si>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</si>
  <si>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</si>
  <si>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</si>
  <si>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</si>
  <si>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</si>
  <si>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</si>
  <si>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</si>
  <si>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</si>
  <si>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</si>
  <si>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</si>
  <si>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</si>
  <si>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</si>
  <si>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</si>
  <si>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</si>
  <si>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</si>
  <si>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</si>
  <si>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</si>
  <si>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</si>
  <si>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</si>
  <si>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</si>
  <si>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</si>
  <si>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</si>
  <si>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</si>
  <si>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</si>
  <si>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</si>
  <si>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</si>
  <si>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</si>
  <si>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</si>
  <si>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</si>
  <si>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</si>
  <si>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</si>
  <si>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</si>
  <si>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</si>
  <si>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</si>
  <si>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</si>
  <si>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</si>
  <si>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</si>
  <si>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</si>
  <si>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</si>
  <si>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</si>
  <si>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</si>
  <si>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</si>
  <si>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</si>
  <si>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</si>
  <si>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</si>
  <si>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</si>
  <si>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</si>
  <si>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</si>
  <si>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</si>
  <si>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</si>
  <si>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</si>
  <si>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</si>
  <si>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</si>
  <si>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</si>
  <si>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</si>
  <si>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</si>
  <si>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</si>
  <si>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</si>
  <si>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</si>
  <si>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</si>
  <si>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</si>
  <si>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</si>
  <si>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</si>
  <si>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</si>
  <si>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</si>
  <si>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</si>
  <si>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</si>
  <si>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</si>
  <si>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</si>
  <si>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</si>
  <si>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</si>
  <si>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</si>
  <si>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</si>
  <si>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</si>
  <si>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</si>
  <si>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</si>
  <si>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</si>
  <si>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</si>
  <si>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</si>
  <si>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</si>
  <si>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</si>
  <si>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</si>
  <si>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</si>
  <si>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</si>
  <si>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</si>
  <si>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</si>
  <si>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</si>
  <si>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</si>
  <si>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</si>
  <si>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</si>
  <si>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</si>
  <si>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</si>
  <si>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</si>
  <si>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</si>
  <si>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</si>
  <si>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</si>
  <si>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</si>
  <si>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</si>
  <si>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</si>
  <si>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</si>
  <si>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</si>
  <si>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</si>
  <si>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</si>
  <si>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</si>
  <si>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</si>
  <si>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</si>
  <si>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</si>
  <si>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</si>
  <si>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</si>
  <si>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</si>
  <si>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</si>
  <si>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</si>
  <si>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</si>
  <si>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</si>
  <si>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</si>
  <si>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</si>
  <si>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</si>
  <si>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</si>
  <si>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</si>
  <si>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</si>
  <si>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</si>
  <si>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</si>
  <si>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</si>
  <si>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</si>
  <si>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</si>
  <si>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</si>
  <si>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</si>
  <si>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</si>
  <si>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</si>
  <si>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</si>
  <si>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</si>
  <si>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</si>
  <si>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</si>
  <si>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</si>
  <si>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</si>
  <si>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</si>
  <si>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</si>
  <si>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</si>
  <si>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</si>
  <si>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</si>
  <si>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</si>
  <si>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</si>
  <si>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</si>
  <si>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</si>
  <si>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</si>
  <si>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</si>
  <si>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</si>
  <si>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</si>
  <si>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</si>
  <si>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</si>
  <si>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</si>
  <si>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</si>
  <si>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</si>
  <si>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</si>
  <si>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</si>
  <si>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</si>
  <si>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</si>
  <si>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</si>
  <si>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</si>
  <si>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</si>
  <si>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</si>
  <si>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</si>
  <si>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</si>
  <si>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</si>
  <si>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</si>
  <si>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</si>
  <si>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</si>
  <si>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</si>
  <si>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</si>
  <si>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</si>
  <si>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</si>
  <si>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</si>
  <si>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</si>
  <si>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</si>
  <si>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</si>
  <si>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</si>
  <si>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</si>
  <si>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</si>
  <si>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</si>
  <si>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</si>
  <si>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</si>
  <si>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</si>
  <si>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</si>
  <si>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</si>
  <si>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</si>
  <si>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</si>
  <si>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</si>
  <si>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</si>
  <si>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</si>
  <si>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</si>
  <si>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</si>
  <si>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</si>
  <si>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</si>
  <si>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</si>
  <si>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</si>
  <si>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</si>
  <si>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</si>
  <si>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</si>
  <si>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</si>
  <si>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</si>
  <si>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</si>
  <si>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</si>
  <si>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</si>
  <si>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</si>
  <si>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</si>
  <si>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</si>
  <si>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</si>
  <si>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</si>
  <si>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</si>
  <si>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</si>
  <si>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</si>
  <si>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</si>
  <si>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</si>
  <si>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</si>
  <si>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</si>
  <si>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</si>
  <si>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</si>
  <si>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</si>
  <si>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</si>
  <si>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</si>
  <si>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</si>
  <si>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</si>
  <si>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</si>
  <si>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</si>
  <si>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</si>
  <si>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</si>
  <si>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</si>
  <si>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</si>
  <si>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</si>
  <si>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</si>
  <si>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</si>
  <si>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</si>
  <si>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</si>
  <si>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</si>
  <si>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</si>
  <si>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</si>
  <si>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</si>
  <si>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</si>
  <si>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</si>
  <si>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</si>
  <si>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</si>
  <si>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</si>
  <si>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</si>
  <si>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</si>
  <si>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</si>
  <si>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</si>
  <si>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</si>
  <si>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</si>
  <si>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</si>
  <si>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</si>
  <si>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</si>
  <si>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</si>
  <si>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</si>
  <si>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</si>
  <si>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</si>
  <si>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</si>
  <si>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</si>
  <si>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</si>
  <si>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</si>
  <si>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</si>
  <si>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</si>
  <si>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</si>
  <si>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</si>
  <si>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</si>
  <si>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</si>
  <si>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</si>
  <si>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</si>
  <si>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</si>
  <si>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</si>
  <si>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</si>
  <si>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</si>
  <si>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</si>
  <si>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</si>
  <si>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</si>
  <si>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</si>
  <si>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</si>
  <si>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</si>
  <si>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</si>
  <si>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</si>
  <si>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</si>
  <si>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</si>
  <si>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</si>
  <si>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</si>
  <si>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</si>
  <si>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</si>
  <si>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</si>
  <si>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</si>
  <si>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</si>
  <si>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</si>
  <si>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</si>
  <si>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</si>
  <si>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</si>
  <si>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</si>
  <si>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</si>
  <si>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</si>
  <si>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</si>
  <si>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</si>
  <si>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</si>
  <si>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</si>
  <si>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</si>
  <si>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</si>
  <si>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</si>
  <si>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</si>
  <si>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</si>
  <si>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</si>
  <si>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</si>
  <si>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</si>
  <si>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</si>
  <si>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</si>
  <si>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</si>
  <si>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</si>
  <si>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</si>
  <si>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</si>
  <si>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</si>
  <si>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</si>
  <si>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</si>
  <si>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</si>
  <si>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</si>
  <si>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</si>
  <si>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</si>
  <si>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</si>
  <si>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</si>
  <si>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</si>
  <si>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</si>
  <si>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</si>
  <si>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</si>
  <si>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</si>
  <si>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</si>
  <si>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</si>
  <si>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</si>
  <si>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</si>
  <si>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</si>
  <si>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</si>
  <si>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</si>
  <si>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</si>
  <si>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</si>
  <si>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</si>
  <si>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</si>
  <si>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</si>
  <si>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</si>
  <si>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</si>
  <si>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</si>
  <si>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</si>
  <si>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</si>
  <si>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</si>
  <si>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</si>
  <si>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</si>
  <si>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</si>
  <si>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</si>
  <si>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</si>
  <si>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</si>
  <si>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</si>
  <si>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</si>
  <si>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</si>
  <si>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</si>
  <si>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</si>
  <si>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</si>
  <si>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</si>
  <si>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</si>
  <si>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</si>
  <si>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</si>
  <si>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</si>
  <si>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</si>
  <si>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</si>
  <si>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</si>
  <si>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</si>
  <si>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</si>
  <si>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</si>
  <si>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</si>
  <si>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</si>
  <si>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</si>
  <si>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</si>
  <si>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</si>
  <si>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</si>
  <si>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</si>
  <si>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</si>
  <si>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</si>
  <si>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</si>
  <si>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</si>
  <si>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</si>
  <si>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</si>
  <si>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</si>
  <si>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</si>
  <si>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</si>
  <si>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</si>
  <si>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</si>
  <si>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</si>
  <si>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</si>
  <si>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</si>
  <si>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</si>
  <si>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</si>
  <si>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</si>
  <si>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</si>
  <si>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</si>
  <si>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</si>
  <si>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</si>
  <si>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</si>
  <si>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</si>
  <si>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</si>
  <si>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</si>
  <si>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</si>
  <si>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</si>
  <si>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</si>
  <si>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</si>
  <si>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</si>
  <si>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</si>
  <si>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</si>
  <si>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</si>
  <si>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</si>
  <si>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</si>
  <si>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</si>
  <si>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</si>
  <si>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</si>
  <si>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</si>
  <si>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</si>
  <si>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</si>
  <si>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</si>
  <si>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</si>
  <si>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</si>
  <si>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</si>
  <si>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</si>
  <si>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</si>
  <si>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</si>
  <si>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</si>
  <si>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</si>
  <si>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</si>
  <si>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</si>
  <si>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</si>
  <si>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</si>
  <si>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</si>
  <si>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</si>
  <si>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</si>
  <si>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</si>
  <si>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</si>
  <si>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</si>
  <si>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</si>
  <si>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</si>
  <si>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</si>
  <si>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</si>
  <si>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</si>
  <si>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</si>
  <si>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</si>
  <si>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</si>
  <si>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</si>
  <si>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</si>
  <si>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</si>
  <si>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</si>
  <si>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</si>
  <si>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</si>
  <si>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</si>
  <si>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</si>
  <si>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</si>
  <si>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</si>
  <si>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</si>
  <si>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</si>
  <si>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</si>
  <si>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</si>
  <si>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</si>
  <si>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</si>
  <si>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</si>
  <si>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</si>
  <si>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</si>
  <si>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</si>
  <si>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</si>
  <si>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</si>
  <si>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</si>
  <si>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</si>
  <si>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</si>
  <si>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</si>
  <si>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</si>
  <si>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</si>
  <si>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</si>
  <si>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</si>
  <si>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</si>
  <si>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</si>
  <si>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</si>
  <si>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</si>
  <si>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</si>
  <si>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</si>
  <si>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</si>
  <si>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</si>
  <si>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</si>
  <si>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</si>
  <si>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</si>
  <si>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</si>
  <si>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</si>
  <si>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</si>
  <si>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</si>
  <si>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</si>
  <si>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</si>
  <si>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</si>
  <si>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</si>
  <si>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</si>
  <si>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</si>
  <si>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</si>
  <si>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</si>
  <si>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</si>
  <si>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</si>
  <si>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</si>
  <si>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</si>
  <si>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</si>
  <si>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</si>
  <si>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</si>
  <si>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</si>
  <si>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</si>
  <si>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</si>
  <si>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</si>
  <si>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</si>
  <si>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</si>
  <si>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</si>
  <si>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</si>
  <si>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</si>
  <si>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</si>
  <si>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</si>
  <si>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</si>
  <si>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</si>
  <si>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</si>
  <si>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</si>
  <si>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</si>
  <si>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</si>
  <si>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</si>
  <si>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</si>
  <si>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</si>
  <si>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</si>
  <si>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</si>
  <si>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</si>
  <si>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</si>
  <si>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</si>
  <si>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</si>
  <si>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</si>
  <si>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</si>
  <si>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</si>
  <si>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</si>
  <si>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</si>
  <si>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</si>
  <si>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</si>
  <si>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</si>
  <si>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</si>
  <si>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</si>
  <si>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</si>
  <si>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</si>
  <si>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</si>
  <si>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</si>
  <si>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</si>
  <si>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</si>
  <si>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</si>
  <si>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</si>
  <si>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</si>
  <si>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</si>
  <si>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</si>
  <si>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</si>
  <si>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</si>
  <si>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</si>
  <si>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</si>
  <si>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</si>
  <si>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</si>
  <si>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</si>
  <si>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</si>
  <si>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</si>
  <si>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</si>
  <si>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</si>
  <si>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</si>
  <si>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</si>
  <si>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</si>
  <si>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</si>
  <si>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</si>
  <si>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</si>
  <si>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</si>
  <si>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</si>
  <si>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</si>
  <si>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</si>
  <si>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</si>
  <si>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</si>
  <si>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</si>
  <si>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</si>
  <si>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</si>
  <si>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</si>
  <si>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</si>
  <si>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</si>
  <si>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</si>
  <si>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</si>
  <si>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</si>
  <si>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</si>
  <si>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</si>
  <si>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</si>
  <si>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</si>
  <si>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</si>
  <si>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</si>
  <si>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</si>
  <si>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</si>
  <si>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</si>
  <si>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</si>
  <si>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</si>
  <si>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</si>
  <si>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</si>
  <si>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</si>
  <si>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</si>
  <si>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</si>
  <si>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</si>
  <si>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</si>
  <si>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</si>
  <si>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</si>
  <si>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</si>
  <si>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</si>
  <si>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</si>
  <si>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</si>
  <si>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</si>
  <si>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</si>
  <si>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</si>
  <si>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</si>
  <si>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</si>
  <si>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</si>
  <si>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</si>
  <si>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</si>
  <si>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</si>
  <si>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</si>
  <si>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</si>
  <si>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</si>
  <si>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</si>
  <si>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</si>
  <si>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</si>
  <si>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</si>
  <si>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</si>
  <si>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</si>
  <si>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</si>
  <si>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</si>
  <si>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</si>
  <si>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</si>
  <si>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</si>
  <si>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</si>
  <si>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</si>
  <si>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</si>
  <si>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</si>
  <si>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</si>
  <si>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</si>
  <si>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</si>
  <si>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</si>
  <si>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</si>
  <si>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</si>
  <si>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</si>
  <si>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</si>
  <si>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</si>
  <si>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</si>
  <si>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</si>
  <si>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</si>
  <si>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</si>
  <si>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</si>
  <si>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</si>
  <si>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</si>
  <si>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</si>
  <si>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</si>
  <si>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</si>
  <si>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</si>
  <si>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</si>
  <si>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</si>
  <si>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</si>
  <si>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</si>
  <si>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</si>
  <si>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</si>
  <si>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</si>
  <si>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</si>
  <si>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</si>
  <si>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</si>
  <si>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</si>
  <si>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</si>
  <si>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</si>
  <si>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</si>
  <si>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</si>
  <si>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</si>
  <si>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</si>
  <si>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</si>
  <si>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</si>
  <si>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</si>
  <si>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</si>
  <si>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</si>
  <si>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</si>
  <si>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</si>
  <si>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</si>
  <si>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</si>
  <si>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</si>
  <si>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</si>
  <si>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</si>
  <si>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</si>
  <si>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</si>
  <si>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</si>
  <si>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</si>
  <si>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</si>
  <si>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</si>
  <si>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</si>
  <si>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</si>
  <si>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</si>
  <si>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</si>
  <si>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</si>
  <si>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</si>
  <si>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</si>
  <si>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</si>
  <si>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</si>
  <si>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</si>
  <si>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</si>
  <si>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</si>
  <si>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</si>
  <si>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</si>
  <si>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</si>
  <si>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</si>
  <si>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</si>
  <si>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</si>
  <si>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</si>
  <si>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</si>
  <si>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</si>
  <si>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</si>
  <si>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</si>
  <si>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</si>
  <si>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</si>
  <si>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</si>
  <si>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</si>
  <si>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</si>
  <si>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</si>
  <si>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</si>
  <si>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</si>
  <si>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</si>
  <si>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</si>
  <si>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</si>
  <si>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</si>
  <si>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</si>
  <si>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</si>
  <si>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</si>
  <si>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</si>
  <si>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</si>
  <si>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</si>
  <si>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</si>
  <si>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</si>
  <si>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</si>
  <si>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</si>
  <si>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</si>
  <si>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</si>
  <si>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</si>
  <si>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</si>
  <si>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</si>
  <si>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</si>
  <si>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</si>
  <si>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</si>
  <si>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</si>
  <si>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</si>
  <si>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</si>
  <si>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</si>
  <si>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</si>
  <si>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</si>
  <si>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</si>
  <si>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</si>
  <si>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</si>
  <si>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</si>
  <si>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</si>
  <si>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</si>
  <si>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</si>
  <si>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</si>
  <si>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</si>
  <si>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</si>
  <si>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</si>
  <si>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</si>
  <si>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</si>
  <si>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</si>
  <si>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</si>
  <si>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</si>
  <si>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</si>
  <si>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</si>
  <si>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</si>
  <si>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</si>
  <si>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</si>
  <si>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</si>
  <si>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</si>
  <si>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</si>
  <si>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</si>
  <si>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</si>
  <si>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</si>
  <si>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</si>
  <si>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</si>
  <si>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</si>
  <si>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</si>
  <si>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</si>
  <si>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</si>
  <si>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</si>
  <si>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</si>
  <si>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</si>
  <si>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</si>
  <si>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</si>
  <si>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</si>
  <si>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</si>
  <si>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</si>
  <si>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</si>
  <si>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</si>
  <si>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</si>
  <si>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</si>
  <si>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</si>
  <si>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</si>
  <si>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</si>
  <si>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</si>
  <si>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</si>
  <si>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</si>
  <si>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</si>
  <si>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</si>
  <si>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</si>
  <si>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</si>
  <si>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</si>
  <si>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</si>
  <si>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</si>
  <si>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</si>
  <si>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</si>
  <si>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</si>
  <si>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</si>
  <si>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</si>
  <si>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</si>
  <si>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</si>
  <si>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</si>
  <si>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</si>
  <si>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</si>
  <si>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</si>
  <si>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</si>
  <si>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</si>
  <si>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</si>
  <si>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</si>
  <si>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</si>
  <si>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</si>
  <si>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</si>
  <si>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</si>
  <si>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</si>
  <si>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</si>
  <si>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</si>
  <si>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</si>
  <si>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</si>
  <si>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</si>
  <si>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</si>
  <si>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</si>
  <si>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</si>
  <si>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</si>
  <si>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</si>
  <si>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</si>
  <si>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</si>
  <si>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</si>
  <si>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</si>
  <si>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</si>
  <si>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</si>
  <si>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</si>
  <si>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</si>
  <si>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</si>
  <si>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</si>
  <si>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</si>
  <si>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</si>
  <si>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</si>
  <si>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</si>
  <si>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</si>
  <si>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</si>
  <si>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</si>
  <si>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</si>
  <si>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</si>
  <si>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</si>
  <si>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</si>
  <si>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</si>
  <si>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</si>
  <si>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</si>
  <si>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</si>
  <si>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</si>
  <si>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</si>
  <si>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</si>
  <si>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</si>
  <si>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</si>
  <si>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</si>
  <si>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</si>
  <si>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</si>
  <si>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</si>
  <si>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</si>
  <si>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</si>
  <si>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</si>
  <si>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</si>
  <si>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</si>
  <si>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</si>
  <si>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</si>
  <si>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</si>
  <si>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</si>
  <si>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</si>
  <si>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</si>
  <si>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</si>
  <si>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</si>
  <si>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</si>
  <si>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</si>
  <si>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</si>
  <si>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</si>
  <si>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</si>
  <si>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</si>
  <si>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</si>
  <si>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</si>
  <si>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</si>
  <si>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</si>
  <si>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</si>
  <si>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</si>
  <si>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</si>
  <si>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</si>
  <si>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</si>
  <si>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</si>
  <si>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</si>
  <si>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</si>
  <si>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</si>
  <si>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</si>
  <si>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</si>
  <si>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</si>
  <si>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</si>
  <si>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</si>
  <si>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</si>
  <si>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</si>
  <si>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</si>
  <si>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</si>
  <si>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</si>
  <si>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</si>
  <si>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</si>
  <si>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</si>
  <si>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</si>
  <si>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</si>
  <si>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</si>
  <si>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</si>
  <si>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</si>
  <si>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</si>
  <si>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</si>
  <si>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</si>
  <si>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</si>
  <si>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</si>
  <si>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</si>
  <si>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</si>
  <si>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</si>
  <si>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</si>
  <si>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</si>
  <si>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</si>
  <si>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</si>
  <si>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</si>
  <si>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</si>
  <si>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</si>
  <si>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</si>
  <si>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</si>
  <si>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</si>
  <si>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</si>
  <si>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</si>
  <si>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</si>
  <si>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</si>
  <si>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</si>
  <si>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</si>
  <si>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</si>
  <si>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</si>
  <si>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</si>
  <si>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</si>
  <si>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</si>
  <si>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</si>
  <si>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</si>
  <si>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</si>
  <si>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</si>
  <si>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</si>
  <si>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</si>
  <si>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</si>
  <si>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</si>
  <si>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</si>
  <si>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</si>
  <si>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</si>
  <si>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</si>
  <si>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</si>
  <si>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</si>
  <si>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</si>
  <si>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</si>
  <si>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</si>
  <si>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</si>
  <si>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</si>
  <si>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</si>
  <si>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</si>
  <si>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</si>
  <si>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</si>
  <si>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</si>
  <si>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</si>
  <si>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</si>
  <si>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</si>
  <si>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</si>
  <si>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</si>
  <si>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</si>
  <si>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</si>
  <si>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</si>
  <si>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</si>
  <si>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</si>
  <si>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</si>
  <si>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</si>
  <si>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</si>
  <si>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</si>
  <si>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</si>
  <si>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</si>
  <si>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</si>
  <si>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</si>
  <si>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</si>
  <si>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</si>
  <si>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</si>
  <si>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</si>
  <si>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</si>
  <si>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</si>
  <si>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</si>
  <si>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</si>
  <si>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</si>
  <si>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</si>
  <si>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</si>
  <si>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</si>
  <si>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</si>
  <si>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</si>
  <si>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</si>
  <si>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</si>
  <si>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</si>
  <si>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</si>
  <si>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</si>
  <si>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</si>
  <si>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</si>
  <si>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</si>
  <si>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</si>
  <si>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</si>
  <si>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</si>
  <si>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</si>
  <si>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</si>
  <si>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</si>
  <si>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</si>
  <si>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</si>
  <si>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</si>
  <si>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</si>
  <si>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</si>
  <si>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</si>
  <si>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</si>
  <si>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</si>
  <si>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</si>
  <si>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</si>
  <si>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</si>
  <si>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</si>
  <si>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</si>
  <si>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</si>
  <si>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</si>
  <si>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</si>
  <si>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</si>
  <si>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</si>
  <si>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</si>
  <si>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</si>
  <si>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</si>
  <si>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</si>
  <si>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</si>
  <si>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</si>
  <si>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</si>
  <si>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</si>
  <si>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</si>
  <si>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</si>
  <si>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</si>
  <si>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</si>
  <si>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</si>
  <si>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</si>
  <si>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</si>
  <si>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</si>
  <si>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</si>
  <si>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</si>
  <si>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</si>
  <si>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</si>
  <si>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</si>
  <si>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</si>
  <si>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</si>
  <si>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</si>
  <si>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</si>
  <si>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</si>
  <si>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</si>
  <si>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</si>
  <si>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</si>
  <si>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</si>
  <si>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</si>
  <si>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</si>
  <si>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</si>
  <si>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</si>
  <si>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</si>
  <si>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</si>
  <si>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</si>
  <si>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</si>
  <si>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</si>
  <si>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</si>
  <si>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</si>
  <si>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</si>
  <si>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</si>
  <si>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</si>
  <si>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</si>
  <si>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</si>
  <si>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</si>
  <si>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</si>
  <si>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</si>
  <si>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</si>
  <si>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</si>
  <si>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</si>
  <si>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</si>
  <si>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</si>
  <si>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</si>
  <si>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</si>
  <si>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</si>
  <si>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</si>
  <si>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</si>
  <si>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</si>
  <si>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</si>
  <si>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</si>
  <si>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</si>
  <si>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</si>
  <si>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</si>
  <si>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</si>
  <si>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</si>
  <si>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</si>
  <si>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</si>
  <si>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</si>
  <si>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</si>
  <si>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</si>
  <si>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</si>
  <si>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</si>
  <si>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</si>
  <si>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</si>
  <si>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</si>
  <si>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</si>
  <si>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</si>
  <si>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</si>
  <si>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</si>
  <si>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</si>
  <si>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</si>
  <si>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</si>
  <si>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</si>
  <si>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</si>
  <si>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</si>
  <si>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</si>
  <si>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</si>
  <si>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</si>
  <si>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</si>
  <si>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</si>
  <si>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</si>
  <si>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</si>
  <si>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</si>
  <si>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</si>
  <si>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</si>
  <si>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</si>
  <si>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</si>
  <si>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</si>
  <si>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</si>
  <si>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</si>
  <si>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</si>
  <si>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</si>
  <si>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</si>
  <si>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</si>
  <si>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</si>
  <si>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</si>
  <si>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</si>
  <si>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</si>
  <si>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</si>
  <si>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</si>
  <si>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</si>
  <si>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</si>
  <si>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</si>
  <si>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</si>
  <si>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</si>
  <si>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</si>
  <si>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</si>
  <si>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</si>
  <si>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</si>
  <si>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</si>
  <si>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</si>
  <si>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</si>
  <si>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</si>
  <si>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</si>
  <si>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</si>
  <si>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</si>
  <si>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</si>
  <si>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</si>
  <si>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</si>
  <si>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</si>
  <si>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</si>
  <si>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</si>
  <si>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</si>
  <si>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</si>
  <si>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</si>
  <si>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</si>
  <si>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</si>
  <si>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</si>
  <si>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</si>
  <si>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</si>
  <si>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</si>
  <si>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</si>
  <si>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</si>
  <si>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</si>
  <si>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</si>
  <si>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</si>
  <si>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</si>
  <si>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</si>
  <si>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</si>
  <si>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</si>
  <si>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</si>
  <si>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</si>
  <si>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</si>
  <si>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</si>
  <si>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</si>
  <si>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</si>
  <si>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</si>
  <si>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</si>
  <si>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</si>
  <si>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</si>
  <si>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</si>
  <si>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</si>
  <si>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</si>
  <si>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</si>
  <si>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</si>
  <si>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</si>
  <si>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</si>
  <si>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</si>
  <si>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</si>
  <si>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</si>
  <si>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</si>
  <si>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</si>
  <si>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</si>
  <si>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</si>
  <si>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</si>
  <si>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</si>
  <si>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</si>
  <si>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</si>
  <si>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</si>
  <si>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</si>
  <si>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</si>
  <si>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</si>
  <si>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</si>
  <si>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</si>
  <si>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</si>
  <si>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</si>
  <si>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</si>
  <si>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</si>
  <si>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</si>
  <si>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</si>
  <si>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</si>
  <si>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</si>
  <si>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</si>
  <si>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</si>
  <si>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</si>
  <si>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</si>
  <si>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</si>
  <si>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</si>
  <si>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</si>
  <si>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</si>
  <si>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</si>
  <si>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</si>
  <si>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</si>
  <si>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</si>
  <si>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</si>
  <si>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</si>
  <si>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</si>
  <si>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</si>
  <si>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</si>
  <si>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</si>
  <si>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</si>
  <si>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</si>
  <si>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</si>
  <si>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</si>
  <si>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</si>
  <si>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</si>
  <si>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</si>
  <si>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</si>
  <si>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</si>
  <si>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</si>
  <si>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</si>
  <si>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</si>
  <si>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</si>
  <si>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</si>
  <si>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</si>
  <si>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</si>
  <si>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</si>
  <si>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</si>
  <si>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</si>
  <si>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</si>
  <si>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</si>
  <si>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</si>
  <si>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</si>
  <si>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</si>
  <si>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</si>
  <si>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</si>
  <si>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</si>
  <si>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</si>
  <si>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</si>
  <si>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</si>
  <si>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</si>
  <si>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</si>
  <si>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</si>
  <si>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</si>
  <si>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</si>
  <si>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</si>
  <si>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</si>
  <si>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</si>
  <si>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</si>
  <si>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</si>
  <si>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</si>
  <si>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</si>
  <si>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</si>
  <si>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</si>
  <si>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</si>
  <si>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</si>
  <si>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</si>
  <si>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</si>
  <si>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</si>
  <si>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</si>
  <si>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</si>
  <si>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</si>
  <si>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</si>
  <si>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</si>
  <si>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</si>
  <si>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</si>
  <si>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</si>
  <si>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</si>
  <si>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</si>
  <si>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</si>
  <si>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</si>
  <si>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</si>
  <si>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</si>
  <si>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</si>
  <si>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</si>
  <si>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</si>
  <si>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</si>
  <si>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</si>
  <si>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</si>
  <si>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</si>
  <si>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</si>
  <si>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</si>
  <si>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</si>
  <si>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</si>
  <si>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</si>
  <si>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</si>
  <si>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</si>
  <si>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</si>
  <si>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</si>
  <si>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</si>
  <si>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</si>
  <si>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</si>
  <si>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</si>
  <si>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</si>
  <si>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</si>
  <si>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</si>
  <si>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</si>
  <si>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</si>
  <si>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</si>
  <si>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</si>
  <si>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</si>
  <si>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</si>
  <si>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</si>
  <si>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</si>
  <si>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</si>
  <si>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</si>
  <si>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</si>
  <si>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</si>
  <si>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</si>
  <si>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</si>
  <si>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</si>
  <si>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</si>
  <si>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</si>
  <si>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</si>
  <si>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</si>
  <si>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</si>
  <si>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</si>
  <si>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</si>
  <si>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</si>
  <si>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</si>
  <si>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</si>
  <si>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</si>
  <si>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</si>
  <si>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</si>
  <si>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</si>
  <si>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</si>
  <si>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</si>
  <si>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</si>
  <si>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</si>
  <si>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</si>
  <si>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</si>
  <si>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</si>
  <si>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</si>
  <si>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</si>
  <si>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</si>
  <si>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</si>
  <si>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</si>
  <si>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</si>
  <si>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</si>
  <si>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</si>
  <si>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</si>
  <si>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</si>
  <si>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</si>
  <si>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</si>
  <si>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</si>
  <si>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</si>
  <si>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</si>
  <si>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</si>
  <si>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</si>
  <si>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</si>
  <si>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</si>
  <si>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</si>
  <si>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</si>
  <si>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</si>
  <si>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</si>
  <si>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</si>
  <si>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</si>
  <si>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</si>
  <si>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</si>
  <si>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</si>
  <si>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</si>
  <si>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</si>
  <si>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</si>
  <si>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</si>
  <si>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</si>
  <si>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</si>
  <si>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</si>
  <si>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</si>
  <si>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</si>
  <si>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</si>
  <si>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</si>
  <si>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</si>
  <si>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</si>
  <si>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</si>
  <si>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</si>
  <si>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</si>
  <si>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</si>
  <si>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</si>
  <si>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</si>
  <si>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</si>
  <si>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</si>
  <si>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</si>
  <si>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</si>
  <si>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</si>
  <si>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</si>
  <si>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</si>
  <si>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</si>
  <si>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</si>
  <si>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</si>
  <si>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</si>
  <si>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</si>
  <si>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</si>
  <si>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</si>
  <si>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</si>
  <si>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</si>
  <si>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</si>
  <si>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</si>
  <si>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</si>
  <si>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</si>
  <si>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</si>
  <si>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</si>
  <si>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</si>
  <si>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</si>
  <si>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</si>
  <si>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</si>
  <si>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</si>
  <si>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</si>
  <si>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</si>
  <si>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</si>
  <si>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</si>
  <si>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</si>
  <si>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</si>
  <si>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</si>
  <si>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</si>
  <si>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</si>
  <si>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</si>
  <si>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</si>
  <si>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</si>
  <si>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</si>
  <si>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</si>
  <si>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</si>
  <si>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</si>
  <si>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</si>
  <si>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</si>
  <si>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</si>
  <si>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</si>
  <si>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</si>
  <si>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</si>
  <si>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</si>
  <si>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</si>
  <si>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</si>
  <si>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</si>
  <si>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</si>
  <si>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</si>
  <si>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</si>
  <si>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</si>
  <si>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</si>
  <si>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</si>
  <si>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</si>
  <si>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</si>
  <si>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</si>
  <si>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</si>
  <si>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</si>
  <si>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</si>
  <si>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</si>
  <si>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</si>
  <si>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</si>
  <si>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</si>
  <si>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</si>
  <si>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</si>
  <si>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</si>
  <si>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</si>
  <si>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</si>
  <si>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</si>
  <si>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</si>
  <si>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</si>
  <si>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</si>
  <si>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</si>
  <si>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</si>
  <si>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</si>
  <si>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</si>
  <si>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</si>
  <si>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</si>
  <si>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</si>
  <si>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</si>
  <si>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</si>
  <si>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</si>
  <si>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</si>
  <si>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</si>
  <si>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</si>
  <si>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</si>
  <si>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</si>
  <si>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</si>
  <si>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</si>
  <si>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</si>
  <si>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</si>
  <si>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</si>
  <si>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</si>
  <si>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</si>
  <si>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</si>
  <si>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</si>
  <si>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</si>
  <si>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</si>
  <si>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</si>
  <si>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</si>
  <si>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</si>
  <si>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</si>
  <si>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</si>
  <si>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</si>
  <si>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</si>
  <si>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</si>
  <si>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</si>
  <si>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</si>
  <si>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</si>
  <si>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</si>
  <si>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</si>
  <si>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</si>
  <si>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</si>
  <si>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</si>
  <si>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</si>
  <si>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</si>
  <si>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</si>
  <si>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</si>
  <si>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</si>
  <si>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</si>
  <si>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</si>
  <si>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</si>
  <si>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</si>
  <si>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</si>
  <si>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</si>
  <si>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</si>
  <si>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</si>
  <si>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</si>
  <si>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</si>
  <si>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</si>
  <si>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</si>
  <si>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</si>
  <si>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</si>
  <si>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</si>
  <si>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</si>
  <si>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</si>
  <si>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</si>
  <si>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</si>
  <si>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</si>
  <si>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</si>
  <si>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</si>
  <si>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</si>
  <si>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</si>
  <si>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</si>
  <si>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</si>
  <si>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</si>
  <si>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</si>
  <si>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</si>
  <si>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</si>
  <si>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</si>
  <si>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</si>
  <si>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</si>
  <si>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</si>
  <si>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</si>
  <si>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</si>
  <si>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</si>
  <si>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</si>
  <si>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</si>
  <si>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</si>
  <si>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</si>
  <si>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</si>
  <si>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</si>
  <si>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</si>
  <si>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</si>
  <si>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</si>
  <si>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</si>
  <si>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</si>
  <si>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</si>
  <si>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</si>
  <si>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</si>
  <si>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</si>
  <si>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</si>
  <si>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</si>
  <si>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</si>
  <si>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</si>
  <si>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</si>
  <si>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</si>
  <si>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</si>
  <si>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</si>
  <si>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</si>
  <si>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</si>
  <si>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</si>
  <si>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</si>
  <si>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</si>
  <si>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</si>
  <si>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</si>
  <si>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</si>
  <si>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</si>
  <si>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</si>
  <si>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</si>
  <si>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</si>
  <si>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</si>
  <si>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</si>
  <si>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</si>
  <si>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</si>
  <si>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</si>
  <si>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</si>
  <si>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</si>
  <si>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</si>
  <si>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</si>
  <si>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</si>
  <si>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</si>
  <si>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</si>
  <si>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</si>
  <si>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</si>
  <si>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</si>
  <si>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</si>
  <si>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</si>
  <si>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</si>
  <si>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</si>
  <si>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</si>
  <si>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</si>
  <si>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</si>
  <si>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</si>
  <si>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</si>
  <si>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</si>
  <si>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</si>
  <si>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</si>
  <si>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</si>
  <si>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</si>
  <si>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</si>
  <si>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</si>
  <si>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</si>
  <si>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</si>
  <si>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</si>
  <si>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</si>
  <si>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</si>
  <si>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</si>
  <si>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</si>
  <si>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</si>
  <si>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</si>
  <si>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</si>
  <si>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</si>
  <si>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</si>
  <si>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</si>
  <si>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</si>
  <si>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</si>
  <si>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</si>
  <si>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</si>
  <si>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</si>
  <si>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</si>
  <si>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</si>
  <si>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</si>
  <si>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</si>
  <si>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</si>
  <si>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</si>
  <si>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</si>
  <si>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</si>
  <si>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</si>
  <si>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</si>
  <si>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</si>
  <si>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</si>
  <si>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</si>
  <si>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</si>
  <si>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</si>
  <si>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</si>
  <si>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</si>
  <si>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</si>
  <si>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</si>
  <si>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</si>
  <si>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</si>
  <si>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</si>
  <si>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</si>
  <si>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</si>
  <si>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</si>
  <si>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</si>
  <si>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</si>
  <si>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</si>
  <si>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</si>
  <si>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</si>
  <si>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</si>
  <si>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</si>
  <si>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</si>
  <si>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</si>
  <si>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</si>
  <si>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</si>
  <si>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</si>
  <si>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</si>
  <si>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</si>
  <si>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</si>
  <si>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</si>
  <si>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</si>
  <si>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</si>
  <si>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</si>
  <si>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</si>
  <si>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</si>
  <si>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</si>
  <si>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</si>
  <si>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</si>
  <si>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</si>
  <si>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</si>
  <si>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</si>
  <si>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</si>
  <si>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</si>
  <si>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</si>
  <si>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</si>
  <si>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</si>
  <si>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</si>
  <si>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</si>
  <si>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</si>
  <si>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</si>
  <si>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</si>
  <si>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</si>
  <si>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</si>
  <si>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</si>
  <si>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</si>
  <si>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</si>
  <si>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</si>
  <si>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</si>
  <si>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</si>
  <si>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</si>
  <si>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</si>
  <si>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</si>
  <si>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</si>
  <si>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</si>
  <si>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</si>
  <si>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</si>
  <si>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</si>
  <si>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</si>
  <si>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</si>
  <si>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</si>
  <si>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</si>
  <si>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</si>
  <si>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</si>
  <si>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</si>
  <si>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</si>
  <si>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</si>
  <si>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</si>
  <si>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</si>
  <si>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</si>
  <si>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</si>
  <si>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</si>
  <si>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</si>
  <si>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</si>
  <si>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</si>
  <si>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</si>
  <si>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</si>
  <si>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</si>
  <si>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</si>
  <si>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</si>
  <si>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</si>
  <si>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</si>
  <si>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</si>
  <si>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</si>
  <si>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</si>
  <si>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</si>
  <si>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</si>
  <si>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</si>
  <si>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</si>
  <si>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</si>
  <si>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</si>
  <si>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</si>
  <si>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</si>
  <si>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</si>
  <si>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</si>
  <si>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</si>
  <si>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</si>
  <si>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</si>
  <si>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</si>
  <si>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</si>
  <si>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</si>
  <si>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</si>
  <si>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</si>
  <si>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</si>
  <si>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</si>
  <si>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</si>
  <si>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</si>
  <si>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</si>
  <si>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</si>
  <si>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</si>
  <si>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</si>
  <si>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</si>
  <si>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</si>
  <si>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</si>
  <si>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</si>
  <si>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</si>
  <si>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</si>
  <si>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</si>
  <si>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</si>
  <si>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</si>
  <si>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</si>
  <si>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</si>
  <si>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</si>
  <si>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</si>
  <si>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</si>
  <si>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</si>
  <si>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</si>
  <si>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</si>
  <si>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</si>
  <si>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</si>
  <si>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</si>
  <si>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</si>
  <si>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</si>
  <si>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</si>
  <si>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</si>
  <si>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</si>
  <si>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</si>
  <si>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</si>
  <si>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</si>
  <si>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</si>
  <si>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</si>
  <si>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</si>
  <si>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</si>
  <si>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</si>
  <si>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</si>
  <si>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</si>
  <si>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</si>
  <si>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</si>
  <si>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</si>
  <si>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</si>
  <si>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</si>
  <si>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</si>
  <si>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</si>
  <si>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</si>
  <si>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</si>
  <si>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</si>
  <si>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</si>
  <si>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</si>
  <si>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</si>
  <si>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</si>
  <si>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</si>
  <si>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</si>
  <si>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</si>
  <si>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</si>
  <si>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</si>
  <si>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</si>
  <si>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</si>
  <si>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</si>
  <si>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</si>
  <si>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</si>
  <si>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</si>
  <si>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</si>
  <si>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</si>
  <si>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</si>
  <si>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</si>
  <si>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</si>
  <si>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</si>
  <si>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</si>
  <si>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</si>
  <si>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</si>
  <si>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</si>
  <si>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</si>
  <si>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</si>
  <si>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</si>
  <si>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</si>
  <si>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</si>
  <si>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</si>
  <si>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</si>
  <si>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</si>
  <si>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</si>
  <si>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</si>
  <si>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</si>
  <si>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</si>
  <si>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</si>
  <si>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</si>
  <si>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</si>
  <si>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</si>
  <si>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</si>
  <si>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</si>
  <si>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</si>
  <si>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</si>
  <si>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</si>
  <si>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</si>
  <si>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</si>
  <si>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</si>
  <si>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</si>
  <si>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</si>
  <si>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</si>
  <si>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</si>
  <si>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</si>
  <si>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</si>
  <si>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</si>
  <si>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</si>
  <si>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</si>
  <si>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</si>
  <si>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</si>
  <si>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</si>
  <si>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</si>
  <si>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</si>
  <si>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</si>
  <si>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</si>
  <si>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</si>
  <si>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</si>
  <si>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</si>
  <si>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</si>
  <si>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</si>
  <si>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</si>
  <si>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</si>
  <si>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</si>
  <si>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</si>
  <si>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</si>
  <si>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</si>
  <si>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</si>
  <si>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</si>
  <si>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</si>
  <si>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</si>
  <si>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</si>
  <si>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</si>
  <si>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</si>
  <si>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</si>
  <si>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</si>
  <si>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</si>
  <si>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</si>
  <si>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</si>
  <si>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</si>
  <si>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</si>
  <si>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</si>
  <si>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</si>
  <si>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</si>
  <si>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</si>
  <si>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</si>
  <si>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</si>
  <si>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</si>
  <si>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</si>
  <si>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</si>
  <si>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</si>
  <si>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</si>
  <si>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</si>
  <si>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</si>
  <si>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</si>
  <si>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</si>
  <si>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</si>
  <si>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</si>
  <si>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</si>
  <si>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</si>
  <si>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</si>
  <si>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</si>
  <si>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</si>
  <si>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</si>
  <si>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</si>
  <si>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</si>
  <si>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</si>
  <si>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</si>
  <si>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</si>
  <si>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</si>
  <si>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</si>
  <si>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</si>
  <si>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</si>
  <si>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</si>
  <si>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</si>
  <si>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</si>
  <si>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</si>
  <si>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</si>
  <si>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</si>
  <si>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</si>
  <si>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</si>
  <si>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</si>
  <si>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</si>
  <si>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</si>
  <si>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</si>
  <si>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</si>
  <si>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</si>
  <si>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</si>
  <si>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</si>
  <si>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</si>
  <si>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</si>
  <si>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</si>
  <si>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</si>
  <si>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</si>
  <si>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</si>
  <si>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</si>
  <si>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</si>
  <si>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</si>
  <si>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</si>
  <si>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</si>
  <si>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</si>
  <si>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</si>
  <si>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</si>
  <si>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</si>
  <si>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</si>
  <si>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</si>
  <si>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</si>
  <si>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</si>
  <si>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</si>
  <si>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</si>
  <si>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</si>
  <si>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</si>
  <si>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</si>
  <si>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</si>
  <si>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</si>
  <si>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</si>
  <si>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</si>
  <si>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</si>
  <si>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</si>
  <si>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</si>
  <si>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</si>
  <si>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</si>
  <si>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</si>
  <si>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</si>
  <si>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</si>
  <si>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</si>
  <si>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</si>
  <si>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</si>
  <si>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</si>
  <si>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</si>
  <si>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</si>
  <si>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</si>
  <si>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</si>
  <si>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</si>
  <si>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</si>
  <si>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</si>
  <si>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</si>
  <si>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</si>
  <si>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</si>
  <si>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</si>
  <si>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</si>
  <si>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</si>
  <si>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</si>
  <si>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</si>
  <si>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</si>
  <si>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</si>
  <si>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</si>
  <si>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</si>
  <si>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</si>
  <si>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</si>
  <si>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</si>
  <si>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</si>
  <si>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</si>
  <si>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</si>
  <si>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</si>
  <si>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</si>
  <si>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</si>
  <si>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</si>
  <si>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</si>
  <si>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</si>
  <si>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</si>
  <si>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</si>
  <si>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</si>
  <si>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</si>
  <si>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</si>
  <si>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</si>
  <si>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</si>
  <si>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</si>
  <si>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</si>
  <si>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</si>
  <si>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</si>
  <si>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</si>
  <si>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</si>
  <si>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</si>
  <si>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</si>
  <si>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</si>
  <si>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</si>
  <si>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</si>
  <si>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</si>
  <si>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</si>
  <si>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</si>
  <si>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</si>
  <si>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</si>
  <si>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</si>
  <si>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</si>
  <si>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</si>
  <si>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</si>
  <si>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</si>
  <si>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</si>
  <si>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</si>
  <si>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</si>
  <si>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</si>
  <si>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</si>
  <si>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</si>
  <si>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</si>
  <si>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</si>
  <si>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</si>
  <si>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</si>
  <si>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</si>
  <si>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</si>
  <si>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</si>
  <si>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</si>
  <si>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</si>
  <si>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</si>
  <si>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</si>
  <si>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</si>
  <si>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</si>
  <si>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</si>
  <si>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</si>
  <si>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</si>
  <si>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</si>
  <si>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</si>
  <si>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</si>
  <si>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</si>
  <si>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</si>
  <si>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</si>
  <si>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</si>
  <si>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</si>
  <si>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</si>
  <si>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</si>
  <si>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</si>
  <si>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</si>
  <si>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</si>
  <si>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</si>
  <si>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</si>
  <si>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</si>
  <si>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</si>
  <si>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</si>
  <si>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</si>
  <si>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</si>
  <si>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</si>
  <si>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</si>
  <si>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</si>
  <si>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</si>
  <si>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</si>
  <si>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</si>
  <si>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</si>
  <si>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</si>
  <si>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</si>
  <si>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</si>
  <si>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</si>
  <si>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</si>
  <si>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</si>
  <si>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</si>
  <si>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</si>
  <si>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</si>
  <si>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</si>
  <si>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</si>
  <si>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</si>
  <si>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</si>
  <si>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</si>
  <si>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</si>
  <si>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</si>
  <si>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</si>
  <si>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</si>
  <si>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</si>
  <si>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</si>
  <si>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</si>
  <si>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</si>
  <si>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</si>
  <si>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</si>
  <si>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</si>
  <si>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</si>
  <si>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</si>
  <si>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</si>
  <si>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</si>
  <si>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</si>
  <si>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</si>
  <si>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</si>
  <si>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</si>
  <si>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</si>
  <si>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</si>
  <si>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</si>
  <si>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</si>
  <si>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</si>
  <si>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</si>
  <si>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</si>
  <si>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</si>
  <si>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</si>
  <si>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</si>
  <si>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</si>
  <si>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</si>
  <si>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</si>
  <si>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</si>
  <si>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</si>
  <si>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</si>
  <si>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</si>
  <si>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</si>
  <si>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</si>
  <si>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</si>
  <si>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</si>
  <si>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</si>
  <si>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</si>
  <si>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</si>
  <si>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</si>
  <si>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</si>
  <si>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</si>
  <si>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</si>
  <si>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</si>
  <si>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</si>
  <si>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</si>
  <si>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</si>
  <si>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</si>
  <si>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</si>
  <si>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</si>
  <si>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</si>
  <si>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</si>
  <si>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</si>
  <si>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</si>
  <si>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</si>
  <si>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</si>
  <si>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</si>
  <si>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</si>
  <si>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</si>
  <si>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</si>
  <si>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</si>
  <si>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</si>
  <si>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</si>
  <si>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</si>
  <si>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</si>
  <si>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</si>
  <si>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</si>
  <si>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</si>
  <si>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</si>
  <si>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</si>
  <si>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</si>
  <si>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</si>
  <si>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</si>
  <si>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</si>
  <si>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</si>
  <si>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</si>
  <si>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</si>
  <si>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</si>
  <si>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</si>
  <si>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</si>
  <si>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</si>
  <si>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</si>
  <si>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</si>
  <si>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</si>
  <si>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</si>
  <si>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</si>
  <si>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</si>
  <si>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</si>
  <si>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</si>
  <si>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</si>
  <si>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</si>
  <si>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</si>
  <si>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</si>
  <si>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</si>
  <si>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</si>
  <si>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</si>
  <si>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</si>
  <si>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</si>
  <si>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</si>
  <si>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</si>
  <si>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</si>
  <si>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</si>
  <si>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</si>
  <si>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</si>
  <si>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</si>
  <si>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</si>
  <si>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</si>
  <si>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</si>
  <si>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</si>
  <si>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</si>
  <si>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</si>
  <si>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</si>
  <si>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</si>
  <si>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</si>
  <si>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</si>
  <si>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</si>
  <si>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</si>
  <si>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</si>
  <si>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</si>
  <si>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</si>
  <si>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</si>
  <si>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</si>
  <si>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</si>
  <si>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</si>
  <si>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</si>
  <si>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</si>
  <si>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</si>
  <si>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</si>
  <si>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</si>
  <si>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</si>
  <si>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</si>
  <si>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</si>
  <si>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</si>
  <si>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</si>
  <si>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</si>
  <si>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</si>
  <si>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</si>
  <si>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</si>
  <si>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</si>
  <si>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</si>
  <si>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</si>
  <si>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</si>
  <si>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</si>
  <si>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</si>
  <si>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</si>
  <si>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</si>
  <si>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</si>
  <si>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</si>
  <si>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</si>
  <si>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</si>
  <si>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</si>
  <si>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</si>
  <si>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</si>
  <si>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</si>
  <si>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</si>
  <si>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</si>
  <si>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</si>
  <si>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</si>
  <si>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</si>
  <si>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</si>
  <si>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</si>
  <si>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</si>
  <si>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</si>
  <si>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</si>
  <si>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</si>
  <si>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</si>
  <si>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</si>
  <si>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</si>
  <si>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</si>
  <si>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</si>
  <si>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</si>
  <si>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</si>
  <si>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</si>
  <si>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</si>
  <si>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</si>
  <si>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</si>
  <si>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</si>
  <si>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</si>
  <si>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</si>
  <si>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</si>
  <si>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</si>
  <si>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</si>
  <si>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</si>
  <si>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</si>
  <si>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</si>
  <si>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</si>
  <si>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</si>
  <si>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</si>
  <si>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</si>
  <si>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</si>
  <si>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</si>
  <si>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</si>
  <si>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</si>
  <si>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</si>
  <si>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</si>
  <si>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</si>
  <si>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</si>
  <si>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</si>
  <si>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</si>
  <si>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</si>
  <si>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</si>
  <si>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</si>
  <si>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</si>
  <si>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</si>
  <si>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</si>
  <si>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</si>
  <si>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</si>
  <si>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</si>
  <si>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</si>
  <si>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</si>
  <si>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</si>
  <si>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</si>
  <si>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</si>
  <si>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</si>
  <si>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</si>
  <si>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</si>
  <si>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</si>
  <si>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</si>
  <si>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</si>
  <si>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</si>
  <si>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</si>
  <si>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</si>
  <si>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</si>
  <si>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</si>
  <si>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</si>
  <si>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</si>
  <si>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</si>
  <si>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</si>
  <si>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</si>
  <si>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</si>
  <si>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</si>
  <si>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</si>
  <si>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</si>
  <si>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</si>
  <si>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</si>
  <si>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</si>
  <si>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</si>
  <si>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</si>
  <si>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</si>
  <si>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</si>
  <si>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</si>
  <si>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</si>
  <si>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</si>
  <si>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</si>
  <si>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</si>
  <si>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</si>
  <si>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</si>
  <si>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</si>
  <si>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</si>
  <si>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</si>
  <si>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</si>
  <si>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</si>
  <si>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</si>
  <si>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</si>
  <si>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</si>
  <si>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</si>
  <si>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</si>
  <si>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</si>
  <si>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</si>
  <si>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</si>
  <si>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</si>
  <si>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</si>
  <si>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</si>
  <si>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</si>
  <si>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</si>
  <si>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</si>
  <si>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</si>
  <si>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</si>
  <si>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</si>
  <si>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</si>
  <si>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</si>
  <si>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</si>
  <si>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</si>
  <si>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</si>
  <si>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</si>
  <si>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</si>
  <si>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</si>
  <si>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</si>
  <si>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</si>
  <si>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</si>
  <si>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</si>
  <si>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</si>
  <si>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</si>
  <si>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</si>
  <si>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</si>
  <si>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</si>
  <si>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</si>
  <si>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</si>
  <si>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</si>
  <si>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</si>
  <si>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</si>
  <si>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</si>
  <si>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</si>
  <si>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</si>
  <si>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</si>
  <si>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</si>
  <si>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</si>
  <si>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</si>
  <si>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</si>
  <si>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</si>
  <si>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</si>
  <si>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</si>
  <si>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</si>
  <si>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</si>
  <si>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</si>
  <si>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</si>
  <si>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</si>
  <si>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</si>
  <si>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</si>
  <si>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</si>
  <si>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</si>
  <si>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</si>
  <si>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</si>
  <si>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</si>
  <si>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</si>
  <si>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</si>
  <si>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</si>
  <si>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</si>
  <si>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</si>
  <si>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</si>
  <si>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</si>
  <si>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</si>
  <si>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</si>
  <si>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</si>
  <si>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</si>
  <si>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</si>
  <si>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</si>
  <si>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</si>
  <si>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</si>
  <si>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</si>
  <si>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</si>
  <si>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</si>
  <si>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</si>
  <si>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</si>
  <si>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</si>
  <si>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</si>
  <si>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</si>
  <si>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</si>
  <si>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</si>
  <si>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</si>
  <si>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</si>
  <si>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</si>
  <si>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</si>
  <si>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</si>
  <si>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</si>
  <si>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</si>
  <si>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</si>
  <si>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</si>
  <si>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</si>
  <si>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</si>
  <si>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</si>
  <si>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</si>
  <si>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</si>
  <si>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</si>
  <si>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</si>
  <si>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</si>
  <si>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</si>
  <si>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</si>
  <si>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</si>
  <si>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</si>
  <si>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</si>
  <si>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</si>
  <si>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</si>
  <si>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</si>
  <si>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</si>
  <si>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</si>
  <si>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</si>
  <si>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</si>
  <si>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</si>
  <si>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</si>
  <si>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</si>
  <si>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</si>
  <si>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</si>
  <si>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</si>
  <si>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</si>
  <si>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</si>
  <si>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</si>
  <si>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</si>
  <si>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</si>
  <si>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</si>
  <si>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</si>
  <si>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</si>
  <si>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</si>
  <si>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</si>
  <si>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</si>
  <si>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</si>
  <si>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</si>
  <si>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</si>
  <si>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</si>
  <si>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</si>
  <si>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</si>
  <si>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</si>
  <si>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</si>
  <si>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</si>
  <si>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</si>
  <si>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</si>
  <si>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</si>
  <si>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</si>
  <si>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</si>
  <si>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</si>
  <si>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</si>
  <si>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</si>
  <si>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</si>
  <si>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</si>
  <si>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</si>
  <si>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</si>
  <si>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</si>
  <si>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</si>
  <si>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</si>
  <si>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</si>
  <si>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</si>
  <si>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</si>
  <si>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</si>
  <si>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</si>
  <si>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</si>
  <si>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</si>
  <si>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</si>
  <si>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</si>
  <si>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</si>
  <si>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</si>
  <si>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</si>
  <si>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</si>
  <si>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</si>
  <si>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</si>
  <si>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</si>
  <si>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</si>
  <si>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</si>
  <si>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</si>
  <si>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</si>
  <si>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</si>
  <si>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</si>
  <si>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</si>
  <si>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</si>
  <si>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</si>
  <si>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</si>
  <si>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</si>
  <si>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</si>
  <si>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</si>
  <si>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</si>
  <si>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</si>
  <si>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</si>
  <si>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</si>
  <si>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</si>
  <si>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</si>
  <si>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</si>
  <si>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</si>
  <si>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</si>
  <si>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</si>
  <si>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</si>
  <si>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</si>
  <si>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</si>
  <si>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</si>
  <si>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</si>
  <si>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</si>
  <si>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</si>
  <si>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</si>
  <si>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</si>
  <si>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</si>
  <si>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</si>
  <si>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</si>
  <si>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</si>
  <si>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</si>
  <si>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</si>
  <si>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</si>
  <si>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</si>
  <si>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</si>
  <si>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</si>
  <si>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</si>
  <si>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</si>
  <si>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</si>
  <si>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</si>
  <si>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</si>
  <si>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</si>
  <si>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</si>
  <si>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</si>
  <si>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</si>
  <si>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</si>
  <si>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</si>
  <si>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</si>
  <si>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</si>
  <si>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</si>
  <si>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</si>
  <si>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</si>
  <si>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</si>
  <si>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</si>
  <si>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</si>
  <si>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</si>
  <si>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</si>
  <si>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</si>
  <si>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</si>
  <si>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</si>
  <si>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</si>
  <si>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</si>
  <si>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</si>
  <si>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</si>
  <si>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</si>
  <si>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</si>
  <si>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</si>
  <si>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</si>
  <si>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</si>
  <si>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</si>
  <si>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</si>
  <si>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</si>
  <si>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</si>
  <si>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</si>
  <si>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</si>
  <si>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</si>
  <si>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</si>
  <si>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</si>
  <si>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</si>
  <si>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</si>
  <si>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</si>
  <si>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</si>
  <si>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</si>
  <si>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</si>
  <si>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</si>
  <si>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</si>
  <si>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</si>
  <si>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</si>
  <si>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</si>
  <si>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</si>
  <si>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</si>
  <si>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</si>
  <si>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</si>
  <si>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</si>
  <si>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</si>
  <si>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</si>
  <si>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</si>
  <si>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</si>
  <si>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</si>
  <si>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</si>
  <si>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</si>
  <si>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</si>
  <si>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</si>
  <si>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</si>
  <si>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</si>
  <si>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</si>
  <si>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</si>
  <si>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</si>
  <si>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</si>
  <si>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</si>
  <si>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</si>
  <si>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</si>
  <si>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</si>
  <si>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</si>
  <si>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</si>
  <si>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</si>
  <si>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</si>
  <si>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</si>
  <si>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</si>
  <si>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</si>
  <si>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</si>
  <si>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</si>
  <si>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</si>
  <si>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</si>
  <si>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</si>
  <si>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</si>
  <si>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</si>
  <si>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</si>
  <si>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</si>
  <si>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</si>
  <si>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</si>
  <si>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</si>
  <si>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</si>
  <si>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</si>
  <si>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</si>
  <si>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</si>
  <si>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</si>
  <si>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</si>
  <si>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</si>
  <si>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</si>
  <si>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</si>
  <si>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</si>
  <si>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</si>
  <si>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</si>
  <si>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</si>
  <si>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</si>
  <si>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</si>
  <si>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</si>
  <si>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</si>
  <si>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</si>
  <si>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</si>
  <si>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</si>
  <si>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</si>
  <si>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</si>
  <si>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</si>
  <si>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</si>
  <si>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</si>
  <si>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</si>
  <si>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</si>
  <si>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</si>
  <si>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</si>
  <si>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</si>
  <si>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</si>
  <si>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</si>
  <si>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</si>
  <si>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</si>
  <si>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</si>
  <si>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</si>
  <si>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</si>
  <si>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</si>
  <si>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</si>
  <si>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</si>
  <si>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</si>
  <si>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</si>
  <si>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</si>
  <si>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</si>
  <si>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</si>
  <si>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</si>
  <si>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</si>
  <si>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</si>
  <si>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</si>
  <si>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</si>
  <si>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</si>
  <si>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</si>
  <si>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</si>
  <si>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</si>
  <si>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</si>
  <si>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</si>
  <si>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</si>
  <si>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</si>
  <si>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</si>
  <si>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</si>
  <si>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</si>
  <si>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</si>
  <si>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</si>
  <si>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</si>
  <si>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</si>
  <si>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</si>
  <si>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</si>
  <si>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</si>
  <si>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</si>
  <si>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</si>
  <si>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</si>
  <si>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</si>
  <si>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</si>
  <si>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</si>
  <si>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</si>
  <si>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</si>
  <si>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</si>
  <si>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</si>
  <si>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</si>
  <si>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</si>
  <si>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</si>
  <si>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</si>
  <si>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</si>
  <si>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</si>
  <si>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</si>
  <si>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</si>
  <si>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</si>
  <si>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</si>
  <si>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</si>
  <si>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</si>
  <si>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</si>
  <si>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</si>
  <si>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</si>
  <si>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</si>
  <si>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</si>
  <si>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</si>
  <si>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</si>
  <si>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</si>
  <si>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</si>
  <si>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</si>
  <si>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</si>
  <si>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</si>
  <si>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</si>
  <si>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</si>
  <si>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</si>
  <si>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</si>
  <si>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</si>
  <si>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</si>
  <si>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</si>
  <si>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</si>
  <si>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</si>
  <si>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</si>
  <si>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</si>
  <si>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</si>
  <si>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</si>
  <si>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</si>
  <si>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</si>
  <si>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</si>
  <si>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</si>
  <si>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</si>
  <si>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</si>
  <si>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</si>
  <si>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</si>
  <si>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</si>
  <si>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</si>
  <si>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</si>
  <si>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</si>
  <si>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</si>
  <si>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</si>
  <si>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</si>
  <si>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</si>
  <si>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</si>
  <si>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</si>
  <si>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</si>
  <si>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</si>
  <si>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</si>
  <si>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</si>
  <si>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</si>
  <si>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</si>
  <si>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</si>
  <si>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</si>
  <si>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</si>
  <si>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</si>
  <si>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</si>
  <si>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</si>
  <si>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</si>
  <si>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</si>
  <si>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</si>
  <si>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</si>
  <si>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</si>
  <si>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</si>
  <si>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</si>
  <si>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</si>
  <si>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</si>
  <si>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</si>
  <si>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</si>
  <si>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</si>
  <si>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</si>
  <si>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</si>
  <si>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</si>
  <si>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</si>
  <si>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</si>
  <si>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</si>
  <si>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</si>
  <si>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</si>
  <si>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</si>
  <si>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</si>
  <si>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</si>
  <si>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</si>
  <si>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</si>
  <si>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</si>
  <si>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</si>
  <si>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</si>
  <si>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</si>
  <si>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</si>
  <si>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</si>
  <si>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</si>
  <si>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</si>
  <si>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</si>
  <si>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</si>
  <si>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</si>
  <si>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</si>
  <si>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</si>
  <si>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</si>
  <si>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</si>
  <si>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</si>
  <si>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</si>
  <si>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</si>
  <si>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</si>
  <si>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</si>
  <si>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</si>
  <si>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</si>
  <si>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</si>
  <si>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</si>
  <si>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</si>
  <si>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</si>
  <si>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</si>
  <si>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</si>
  <si>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</si>
  <si>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</si>
  <si>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</si>
  <si>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</si>
  <si>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</si>
  <si>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</si>
  <si>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</si>
  <si>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</si>
  <si>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</si>
  <si>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</si>
  <si>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</si>
  <si>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</si>
  <si>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</si>
  <si>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</si>
  <si>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</si>
  <si>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</si>
  <si>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</si>
  <si>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</si>
  <si>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</si>
  <si>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</si>
  <si>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</si>
  <si>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</si>
  <si>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</si>
  <si>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</si>
  <si>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</si>
  <si>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</si>
  <si>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</si>
  <si>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</si>
  <si>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</si>
  <si>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</si>
  <si>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</si>
  <si>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</si>
  <si>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</si>
  <si>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</si>
  <si>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</si>
  <si>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</si>
  <si>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</si>
  <si>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</si>
  <si>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</si>
  <si>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</si>
  <si>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</si>
  <si>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</si>
  <si>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</si>
  <si>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</si>
  <si>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</si>
  <si>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</si>
  <si>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</si>
  <si>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</si>
  <si>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</si>
  <si>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</si>
  <si>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</si>
  <si>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</si>
  <si>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</si>
  <si>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</si>
  <si>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</si>
  <si>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</si>
  <si>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</si>
  <si>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</si>
  <si>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</si>
  <si>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</si>
  <si>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</si>
  <si>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</si>
  <si>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</si>
  <si>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</si>
  <si>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</si>
  <si>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</si>
  <si>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</si>
  <si>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</si>
  <si>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</si>
  <si>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</si>
  <si>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</si>
  <si>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</si>
  <si>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</si>
  <si>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</si>
  <si>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</si>
  <si>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</si>
  <si>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</si>
  <si>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</si>
  <si>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</si>
  <si>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</si>
  <si>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</si>
  <si>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</si>
  <si>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</si>
  <si>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</si>
  <si>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</si>
  <si>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</si>
  <si>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</si>
  <si>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</si>
  <si>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</si>
  <si>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</si>
  <si>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</si>
  <si>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</si>
  <si>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</si>
  <si>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</si>
  <si>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</si>
  <si>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</si>
  <si>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</si>
  <si>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</si>
  <si>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</si>
  <si>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</si>
  <si>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</si>
  <si>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</si>
  <si>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</si>
  <si>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</si>
  <si>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</si>
  <si>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</si>
  <si>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</si>
  <si>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</si>
  <si>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</si>
  <si>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</si>
  <si>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</si>
  <si>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</si>
  <si>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</si>
  <si>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</si>
  <si>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</si>
  <si>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</si>
  <si>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</si>
  <si>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</si>
  <si>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</si>
  <si>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</si>
  <si>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</si>
  <si>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</si>
  <si>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</si>
  <si>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</si>
  <si>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</si>
  <si>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</si>
  <si>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</si>
  <si>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</si>
  <si>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</si>
  <si>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</si>
  <si>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</si>
  <si>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</si>
  <si>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</si>
  <si>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</si>
  <si>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</si>
  <si>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</si>
  <si>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</si>
  <si>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</si>
  <si>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</si>
  <si>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</si>
  <si>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</si>
  <si>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</si>
  <si>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</si>
  <si>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</si>
  <si>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</si>
  <si>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</si>
  <si>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</si>
  <si>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</si>
  <si>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</si>
  <si>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</si>
  <si>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</si>
  <si>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</si>
  <si>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</si>
  <si>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</si>
  <si>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</si>
  <si>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</si>
  <si>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</si>
  <si>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</si>
  <si>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</si>
  <si>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</si>
  <si>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</si>
  <si>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</si>
  <si>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</si>
  <si>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</si>
  <si>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</si>
  <si>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</si>
  <si>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</si>
  <si>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</si>
  <si>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</si>
  <si>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</si>
  <si>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</si>
  <si>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</si>
  <si>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</si>
  <si>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</si>
  <si>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</si>
  <si>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</si>
  <si>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</si>
  <si>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</si>
  <si>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</si>
  <si>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</si>
  <si>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</si>
  <si>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</si>
  <si>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</si>
  <si>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</si>
  <si>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</si>
  <si>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</si>
  <si>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</si>
  <si>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</si>
  <si>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</si>
  <si>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</si>
  <si>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</si>
  <si>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</si>
  <si>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</si>
  <si>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</si>
  <si>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</si>
  <si>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</si>
  <si>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</si>
  <si>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</si>
  <si>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</si>
  <si>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</si>
  <si>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</si>
  <si>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</si>
  <si>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</si>
  <si>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</si>
  <si>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</si>
  <si>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</si>
  <si>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</si>
  <si>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</si>
  <si>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</si>
  <si>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</si>
  <si>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</si>
  <si>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</si>
  <si>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</si>
  <si>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</si>
  <si>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</si>
  <si>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</si>
  <si>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</si>
  <si>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</si>
  <si>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</si>
  <si>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</si>
  <si>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</si>
  <si>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</si>
  <si>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</si>
  <si>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</si>
  <si>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</si>
  <si>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</si>
  <si>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</si>
  <si>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</si>
  <si>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</si>
  <si>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</si>
  <si>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</si>
  <si>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</si>
  <si>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</si>
  <si>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</si>
  <si>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</si>
  <si>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</si>
  <si>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</si>
  <si>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</si>
  <si>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</si>
  <si>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</si>
  <si>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</si>
  <si>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</si>
  <si>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</si>
  <si>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</si>
  <si>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</si>
  <si>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</si>
  <si>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</si>
  <si>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</si>
  <si>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</si>
  <si>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</si>
  <si>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</si>
  <si>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</si>
  <si>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</si>
  <si>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</si>
  <si>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</si>
  <si>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</si>
  <si>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</si>
  <si>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</si>
  <si>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</si>
  <si>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</si>
  <si>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</si>
  <si>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</si>
  <si>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</si>
  <si>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</si>
  <si>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</si>
  <si>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</si>
  <si>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</si>
  <si>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</si>
  <si>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</si>
  <si>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</si>
  <si>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</si>
  <si>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</si>
  <si>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</si>
  <si>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</si>
  <si>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</si>
  <si>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</si>
  <si>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</si>
  <si>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</si>
  <si>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</si>
  <si>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</si>
  <si>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</si>
  <si>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</si>
  <si>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</si>
  <si>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</si>
  <si>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</si>
  <si>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</si>
  <si>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</si>
  <si>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</si>
  <si>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</si>
  <si>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</si>
  <si>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</si>
  <si>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</si>
  <si>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</si>
  <si>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</si>
  <si>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</si>
  <si>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</si>
  <si>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</si>
  <si>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</si>
  <si>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</si>
  <si>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</si>
  <si>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</si>
  <si>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</si>
  <si>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</si>
  <si>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</si>
  <si>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</si>
  <si>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</si>
  <si>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</si>
  <si>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</si>
  <si>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</si>
  <si>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</si>
  <si>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</si>
  <si>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</si>
  <si>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</si>
  <si>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</si>
  <si>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</si>
  <si>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</si>
  <si>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</si>
  <si>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</si>
  <si>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</si>
  <si>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</si>
  <si>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</si>
  <si>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</si>
  <si>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</si>
  <si>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</si>
  <si>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</si>
  <si>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</si>
  <si>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</si>
  <si>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</si>
  <si>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</si>
  <si>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</si>
  <si>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</si>
  <si>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</si>
  <si>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</si>
  <si>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</si>
  <si>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</si>
  <si>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</si>
  <si>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</si>
  <si>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</si>
  <si>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</si>
  <si>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</si>
  <si>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</si>
  <si>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</si>
  <si>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</si>
  <si>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</si>
  <si>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</si>
  <si>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</si>
  <si>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</si>
  <si>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</si>
  <si>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</si>
  <si>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</si>
  <si>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</si>
  <si>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</si>
  <si>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</si>
  <si>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</si>
  <si>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</si>
  <si>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</si>
  <si>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</si>
  <si>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</si>
  <si>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</si>
  <si>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</si>
  <si>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</si>
  <si>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</si>
  <si>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</si>
  <si>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</si>
  <si>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</si>
  <si>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</si>
  <si>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</si>
  <si>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</si>
  <si>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</si>
  <si>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</si>
  <si>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</si>
  <si>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</si>
  <si>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</si>
  <si>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</si>
  <si>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</si>
  <si>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</si>
  <si>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</si>
  <si>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</si>
  <si>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</si>
  <si>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</si>
  <si>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</si>
  <si>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</si>
  <si>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</si>
  <si>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</si>
  <si>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</si>
  <si>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</si>
  <si>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</si>
  <si>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</si>
  <si>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</si>
  <si>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</si>
  <si>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</si>
  <si>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</si>
  <si>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</si>
  <si>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</si>
  <si>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</si>
  <si>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</si>
  <si>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</si>
  <si>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</si>
  <si>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</si>
  <si>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</si>
  <si>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</si>
  <si>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</si>
  <si>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</si>
  <si>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</si>
  <si>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</si>
  <si>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</si>
  <si>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</si>
  <si>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</si>
  <si>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</si>
  <si>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</si>
  <si>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</si>
  <si>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</si>
  <si>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</si>
  <si>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</si>
  <si>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</si>
  <si>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</si>
  <si>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</si>
  <si>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</si>
  <si>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</si>
  <si>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</si>
  <si>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</si>
  <si>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</si>
  <si>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</si>
  <si>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</si>
  <si>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</si>
  <si>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</si>
  <si>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</si>
  <si>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</si>
  <si>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</si>
  <si>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</si>
  <si>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</si>
  <si>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</si>
  <si>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</si>
  <si>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</si>
  <si>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</si>
  <si>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</si>
  <si>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</si>
  <si>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</si>
  <si>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</si>
  <si>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</si>
  <si>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</si>
  <si>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</si>
  <si>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</si>
  <si>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</si>
  <si>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</si>
  <si>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</si>
  <si>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</si>
  <si>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</si>
  <si>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</si>
  <si>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</si>
  <si>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</si>
  <si>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</si>
  <si>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</si>
  <si>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</si>
  <si>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</si>
  <si>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</si>
  <si>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</si>
  <si>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</si>
  <si>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</si>
  <si>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</si>
  <si>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</si>
  <si>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</si>
  <si>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</si>
  <si>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</si>
  <si>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</si>
  <si>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</si>
  <si>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</si>
  <si>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</si>
  <si>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</si>
  <si>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</si>
  <si>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</si>
  <si>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</si>
  <si>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</si>
  <si>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</si>
  <si>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</si>
  <si>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</si>
  <si>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</si>
  <si>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</si>
  <si>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</si>
  <si>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</si>
  <si>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</si>
  <si>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</si>
  <si>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</si>
  <si>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</si>
  <si>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</si>
  <si>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</si>
  <si>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</si>
  <si>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</si>
  <si>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</si>
  <si>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</si>
  <si>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</si>
  <si>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</si>
  <si>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</si>
  <si>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</si>
  <si>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</si>
  <si>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</si>
  <si>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</si>
  <si>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</si>
  <si>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</si>
  <si>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</si>
  <si>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</si>
  <si>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</si>
  <si>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</si>
  <si>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</si>
  <si>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</si>
  <si>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</si>
  <si>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</si>
  <si>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</si>
  <si>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</si>
  <si>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</si>
  <si>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</si>
  <si>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</si>
  <si>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</si>
  <si>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</si>
  <si>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</si>
  <si>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</si>
  <si>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</si>
  <si>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</si>
  <si>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</si>
  <si>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</si>
  <si>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</si>
  <si>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</si>
  <si>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</si>
  <si>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</si>
  <si>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</si>
  <si>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</si>
  <si>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</si>
  <si>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</si>
  <si>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</si>
  <si>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</si>
  <si>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</si>
  <si>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</si>
  <si>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</si>
  <si>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</si>
  <si>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</si>
  <si>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</si>
  <si>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</si>
  <si>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</si>
  <si>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</si>
  <si>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</si>
  <si>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</si>
  <si>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</si>
  <si>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</si>
  <si>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</si>
  <si>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</si>
  <si>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</si>
  <si>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</si>
  <si>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</si>
  <si>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</si>
  <si>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</si>
  <si>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</si>
  <si>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</si>
  <si>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</si>
  <si>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</si>
  <si>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</si>
  <si>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</si>
  <si>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</si>
  <si>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</si>
  <si>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</si>
  <si>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</si>
  <si>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</si>
  <si>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</si>
  <si>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</si>
  <si>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</si>
  <si>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</si>
  <si>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</si>
  <si>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</si>
  <si>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</si>
  <si>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</si>
  <si>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</si>
  <si>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</si>
  <si>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</si>
  <si>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</si>
  <si>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</si>
  <si>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</si>
  <si>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</si>
  <si>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</si>
  <si>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</si>
  <si>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</si>
  <si>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</si>
  <si>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</si>
  <si>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</si>
  <si>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</si>
  <si>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</si>
  <si>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</si>
  <si>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</si>
  <si>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</si>
  <si>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</si>
  <si>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</si>
  <si>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</si>
  <si>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</si>
  <si>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</si>
  <si>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</si>
  <si>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</si>
  <si>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</si>
  <si>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</si>
  <si>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</si>
  <si>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</si>
  <si>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</si>
  <si>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</si>
  <si>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</si>
  <si>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</si>
  <si>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</si>
  <si>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</si>
  <si>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</si>
  <si>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</si>
  <si>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</si>
  <si>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</si>
  <si>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</si>
  <si>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</si>
  <si>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</si>
  <si>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</si>
  <si>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</si>
  <si>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</si>
  <si>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</si>
  <si>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</si>
  <si>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</si>
  <si>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</si>
  <si>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</si>
  <si>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</si>
  <si>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</si>
  <si>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</si>
  <si>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</si>
  <si>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</si>
  <si>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</si>
  <si>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</si>
  <si>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</si>
  <si>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</si>
  <si>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</si>
  <si>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</si>
  <si>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</si>
  <si>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</si>
  <si>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</si>
  <si>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</si>
  <si>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</si>
  <si>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</si>
  <si>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</si>
  <si>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</si>
  <si>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</si>
  <si>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</si>
  <si>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</si>
  <si>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</si>
  <si>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</si>
  <si>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</si>
  <si>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</si>
  <si>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</si>
  <si>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</si>
  <si>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</si>
  <si>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</si>
  <si>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</si>
  <si>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</si>
  <si>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</si>
  <si>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</si>
  <si>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</si>
  <si>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</si>
  <si>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</si>
  <si>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</si>
  <si>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</si>
  <si>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</si>
  <si>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</si>
  <si>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</si>
  <si>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</si>
  <si>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</si>
  <si>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</si>
  <si>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</si>
  <si>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</si>
  <si>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</si>
  <si>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</si>
  <si>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</si>
  <si>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</si>
  <si>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</si>
  <si>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</si>
  <si>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</si>
  <si>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</si>
  <si>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</si>
  <si>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</si>
  <si>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</si>
  <si>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</si>
  <si>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</si>
  <si>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</si>
  <si>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</si>
  <si>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</si>
  <si>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</si>
  <si>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</si>
  <si>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</si>
  <si>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</si>
  <si>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</si>
  <si>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</si>
  <si>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</si>
  <si>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</si>
  <si>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</si>
  <si>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</si>
  <si>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</si>
  <si>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</si>
  <si>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</si>
  <si>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</si>
  <si>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</si>
  <si>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</si>
  <si>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</si>
  <si>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</si>
  <si>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</si>
  <si>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</si>
  <si>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</si>
  <si>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</si>
  <si>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</si>
  <si>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</si>
  <si>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</si>
  <si>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</si>
  <si>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</si>
  <si>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</si>
  <si>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</si>
  <si>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</si>
  <si>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</si>
  <si>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</si>
  <si>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</si>
  <si>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</si>
  <si>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</si>
  <si>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</si>
  <si>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</si>
  <si>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</si>
  <si>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</si>
  <si>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</si>
  <si>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</si>
  <si>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</si>
  <si>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</si>
  <si>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</si>
  <si>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</si>
  <si>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</si>
  <si>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</si>
  <si>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</si>
  <si>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</si>
  <si>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</si>
  <si>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</si>
  <si>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</si>
  <si>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</si>
  <si>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</si>
  <si>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</si>
  <si>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</si>
  <si>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</si>
  <si>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</si>
  <si>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</si>
  <si>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</si>
  <si>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</si>
  <si>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</si>
  <si>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</si>
  <si>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</si>
  <si>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</si>
  <si>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</si>
  <si>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</si>
  <si>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</si>
  <si>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</si>
  <si>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</si>
  <si>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</si>
  <si>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</si>
  <si>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</si>
  <si>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</si>
  <si>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</si>
  <si>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</si>
  <si>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</si>
  <si>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</si>
  <si>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</si>
  <si>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</si>
  <si>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</si>
  <si>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</si>
  <si>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</si>
  <si>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</si>
  <si>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</si>
  <si>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</si>
  <si>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</si>
  <si>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</si>
  <si>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</si>
  <si>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</si>
  <si>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</si>
  <si>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</si>
  <si>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</si>
  <si>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</si>
  <si>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</si>
  <si>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</si>
  <si>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</si>
  <si>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</si>
  <si>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</si>
  <si>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</si>
  <si>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</si>
  <si>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</si>
  <si>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</si>
  <si>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</si>
  <si>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</si>
  <si>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</si>
  <si>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</si>
  <si>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</si>
  <si>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</si>
  <si>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</si>
  <si>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</si>
  <si>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</si>
  <si>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</si>
  <si>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</si>
  <si>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</si>
  <si>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</si>
  <si>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</si>
  <si>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</si>
  <si>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</si>
  <si>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</si>
  <si>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</si>
  <si>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</si>
  <si>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</si>
  <si>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</si>
  <si>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</si>
  <si>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</si>
  <si>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</si>
  <si>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</si>
  <si>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</si>
  <si>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</si>
  <si>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</si>
  <si>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</si>
  <si>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</si>
  <si>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</si>
  <si>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</si>
  <si>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</si>
  <si>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</si>
  <si>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</si>
  <si>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</si>
  <si>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</si>
  <si>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</si>
  <si>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</si>
  <si>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</si>
  <si>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</si>
  <si>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</si>
  <si>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</si>
  <si>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</si>
  <si>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</si>
  <si>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</si>
  <si>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</si>
  <si>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</si>
  <si>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</si>
  <si>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</si>
  <si>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</si>
  <si>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</si>
  <si>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</si>
  <si>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</si>
  <si>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</si>
  <si>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</si>
  <si>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</si>
  <si>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</si>
  <si>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</si>
  <si>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</si>
  <si>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</si>
  <si>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</si>
  <si>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</si>
  <si>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</si>
  <si>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</si>
  <si>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</si>
  <si>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</si>
  <si>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</si>
  <si>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</si>
  <si>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</si>
  <si>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</si>
  <si>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</si>
  <si>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</si>
  <si>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</si>
  <si>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</si>
  <si>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</si>
  <si>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</si>
  <si>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</si>
  <si>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</si>
  <si>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</si>
  <si>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</si>
  <si>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</si>
  <si>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</si>
  <si>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</si>
  <si>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</si>
  <si>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</si>
  <si>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</si>
  <si>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</si>
  <si>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</si>
  <si>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</si>
  <si>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</si>
  <si>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</si>
  <si>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</si>
  <si>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</si>
  <si>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</si>
  <si>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</si>
  <si>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</si>
  <si>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</si>
  <si>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</si>
  <si>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</si>
  <si>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</si>
  <si>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</si>
  <si>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</si>
  <si>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</si>
  <si>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</si>
  <si>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</si>
  <si>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</si>
  <si>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</si>
  <si>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</si>
  <si>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</si>
  <si>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</si>
  <si>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</si>
  <si>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</si>
  <si>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</si>
  <si>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</si>
  <si>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</si>
  <si>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</si>
  <si>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</si>
  <si>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</si>
  <si>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</si>
  <si>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</si>
  <si>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</si>
  <si>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</si>
  <si>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</si>
  <si>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</si>
  <si>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</si>
  <si>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</si>
  <si>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</si>
  <si>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</si>
  <si>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</si>
  <si>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</si>
  <si>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</si>
  <si>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</si>
  <si>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</si>
  <si>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</si>
  <si>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</si>
  <si>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</si>
  <si>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</si>
  <si>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</si>
  <si>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</si>
  <si>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</si>
  <si>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</si>
  <si>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</si>
  <si>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</si>
  <si>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</si>
  <si>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</si>
  <si>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</si>
  <si>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</si>
  <si>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</si>
  <si>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</si>
  <si>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</si>
  <si>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</si>
  <si>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</si>
  <si>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</si>
  <si>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</si>
  <si>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</si>
  <si>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</si>
  <si>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</si>
  <si>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</si>
  <si>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</si>
  <si>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</si>
  <si>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</si>
  <si>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</si>
  <si>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</si>
  <si>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</si>
  <si>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</si>
  <si>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</si>
  <si>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</si>
  <si>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</si>
  <si>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</si>
  <si>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</si>
  <si>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</si>
  <si>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</si>
  <si>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</si>
  <si>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</si>
  <si>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</si>
  <si>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</si>
  <si>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</si>
  <si>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</si>
  <si>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</si>
  <si>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</si>
  <si>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</si>
  <si>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</si>
  <si>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</si>
  <si>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</si>
  <si>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</si>
  <si>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</si>
  <si>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</si>
  <si>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</si>
  <si>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</si>
  <si>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</si>
  <si>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</si>
  <si>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</si>
  <si>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</si>
  <si>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</si>
  <si>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</si>
  <si>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</si>
  <si>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</si>
  <si>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</si>
  <si>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</si>
  <si>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</si>
  <si>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</si>
  <si>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</si>
  <si>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</si>
  <si>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</si>
  <si>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</si>
  <si>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</si>
  <si>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</si>
  <si>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</si>
  <si>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</si>
  <si>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</si>
  <si>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</si>
  <si>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</si>
  <si>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</si>
  <si>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</si>
  <si>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</si>
  <si>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</si>
  <si>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</si>
  <si>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</si>
  <si>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</si>
  <si>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</si>
  <si>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</si>
  <si>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</si>
  <si>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</si>
  <si>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</si>
  <si>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</si>
  <si>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</si>
  <si>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</si>
  <si>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</si>
  <si>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</si>
  <si>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</si>
  <si>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</si>
  <si>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</si>
  <si>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</si>
  <si>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</si>
  <si>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</si>
  <si>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</si>
  <si>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</si>
  <si>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</si>
  <si>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</si>
  <si>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</si>
  <si>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</si>
  <si>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</si>
  <si>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</si>
  <si>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</si>
  <si>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</si>
  <si>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</si>
  <si>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</si>
  <si>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</si>
  <si>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</si>
  <si>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</si>
  <si>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</si>
  <si>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</si>
  <si>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</si>
  <si>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</si>
  <si>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</si>
  <si>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</si>
  <si>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</si>
  <si>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</si>
  <si>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</si>
  <si>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</si>
  <si>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</si>
  <si>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</si>
  <si>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</si>
  <si>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</si>
  <si>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</si>
  <si>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</si>
  <si>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</si>
  <si>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</si>
  <si>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</si>
  <si>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</si>
  <si>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</si>
  <si>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</si>
  <si>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</si>
  <si>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</si>
  <si>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</si>
  <si>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</si>
  <si>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</si>
  <si>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</si>
  <si>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</si>
  <si>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</si>
  <si>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</si>
  <si>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</si>
  <si>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</si>
  <si>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</si>
  <si>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</si>
  <si>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</si>
  <si>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</si>
  <si>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</si>
  <si>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</si>
  <si>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</si>
  <si>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</si>
  <si>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</si>
  <si>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</si>
  <si>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</si>
  <si>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</si>
  <si>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</si>
  <si>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</si>
  <si>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</si>
  <si>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</si>
  <si>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</si>
  <si>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</si>
  <si>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</si>
  <si>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</si>
  <si>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</si>
  <si>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</si>
  <si>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</si>
  <si>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</si>
  <si>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</si>
  <si>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</si>
  <si>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</si>
  <si>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</si>
  <si>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</si>
  <si>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</si>
  <si>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</si>
  <si>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</si>
  <si>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</si>
  <si>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</si>
  <si>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</si>
  <si>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</si>
  <si>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</si>
  <si>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</si>
  <si>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</si>
  <si>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</si>
  <si>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</si>
  <si>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</si>
  <si>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</si>
  <si>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</si>
  <si>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</si>
  <si>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</si>
  <si>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</si>
  <si>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</si>
  <si>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</si>
  <si>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</si>
  <si>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</si>
  <si>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</si>
  <si>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</si>
  <si>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</si>
  <si>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</si>
  <si>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</si>
  <si>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</si>
  <si>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</si>
  <si>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</si>
  <si>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</si>
  <si>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</si>
  <si>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</si>
  <si>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</si>
  <si>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</si>
  <si>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</si>
  <si>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</si>
  <si>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</si>
  <si>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</si>
  <si>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</si>
  <si>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</si>
  <si>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</si>
  <si>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</si>
  <si>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</si>
  <si>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</si>
  <si>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</si>
  <si>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</si>
  <si>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</si>
  <si>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</si>
  <si>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</si>
  <si>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</si>
  <si>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</si>
  <si>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</si>
  <si>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</si>
  <si>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</si>
  <si>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</si>
  <si>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</si>
  <si>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</si>
  <si>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</si>
  <si>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</si>
  <si>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</si>
  <si>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</si>
  <si>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</si>
  <si>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</si>
  <si>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</si>
  <si>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</si>
  <si>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</si>
  <si>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</si>
  <si>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</si>
  <si>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</si>
  <si>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</si>
  <si>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</si>
  <si>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</si>
  <si>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</si>
  <si>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</si>
  <si>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</si>
  <si>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</si>
  <si>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</si>
  <si>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</si>
  <si>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</si>
  <si>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</si>
  <si>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</si>
  <si>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</si>
  <si>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</si>
  <si>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</si>
  <si>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</si>
  <si>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</si>
  <si>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</si>
  <si>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</si>
  <si>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</si>
  <si>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</si>
  <si>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</si>
  <si>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</si>
  <si>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</si>
  <si>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</si>
  <si>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</si>
  <si>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</si>
  <si>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</si>
  <si>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</si>
  <si>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</si>
  <si>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</si>
  <si>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</si>
  <si>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</si>
  <si>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</si>
  <si>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</si>
  <si>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</si>
  <si>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</si>
  <si>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</si>
  <si>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</si>
  <si>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</si>
  <si>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</si>
  <si>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</si>
  <si>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</si>
  <si>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</si>
  <si>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</si>
  <si>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</si>
  <si>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</si>
  <si>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</si>
  <si>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</si>
  <si>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</si>
  <si>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</si>
  <si>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</si>
  <si>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</si>
  <si>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</si>
  <si>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</si>
  <si>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</si>
  <si>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</si>
  <si>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</si>
  <si>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</si>
  <si>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</si>
  <si>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</si>
  <si>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</si>
  <si>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</si>
  <si>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</si>
  <si>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</si>
  <si>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</si>
  <si>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</si>
  <si>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</si>
  <si>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</si>
  <si>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</si>
  <si>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</si>
  <si>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</si>
  <si>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</si>
  <si>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</si>
  <si>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</si>
  <si>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</si>
  <si>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</si>
  <si>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</si>
  <si>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</si>
  <si>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</si>
  <si>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</si>
  <si>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</si>
  <si>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</si>
  <si>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</si>
  <si>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</si>
  <si>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</si>
  <si>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</si>
  <si>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</si>
  <si>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</si>
  <si>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</si>
  <si>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</si>
  <si>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</si>
  <si>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</si>
  <si>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</si>
  <si>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</si>
  <si>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</si>
  <si>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</si>
  <si>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</si>
  <si>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</si>
  <si>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</si>
  <si>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</si>
  <si>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</si>
  <si>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</si>
  <si>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</si>
  <si>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</si>
  <si>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</si>
  <si>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</si>
  <si>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</si>
  <si>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</si>
  <si>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</si>
  <si>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</si>
  <si>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</si>
  <si>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</si>
  <si>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</si>
  <si>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</si>
  <si>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</si>
  <si>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</si>
  <si>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</si>
  <si>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</si>
  <si>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</si>
  <si>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</si>
  <si>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</si>
  <si>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</si>
  <si>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</si>
  <si>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</si>
  <si>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</si>
  <si>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</si>
  <si>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</si>
  <si>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</si>
  <si>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</si>
  <si>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</si>
  <si>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</si>
  <si>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</si>
  <si>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</si>
  <si>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</si>
  <si>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</si>
  <si>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</si>
  <si>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</si>
  <si>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</si>
  <si>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</si>
  <si>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</si>
  <si>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</si>
  <si>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</si>
  <si>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</si>
  <si>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</si>
  <si>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</si>
  <si>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</si>
  <si>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</si>
  <si>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</si>
  <si>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</si>
  <si>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</si>
  <si>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</si>
  <si>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</si>
  <si>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</si>
  <si>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</si>
  <si>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</si>
  <si>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</si>
  <si>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</si>
  <si>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</si>
  <si>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</si>
  <si>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</si>
  <si>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</si>
  <si>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</si>
  <si>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</si>
  <si>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</si>
  <si>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</si>
  <si>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</si>
  <si>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</si>
  <si>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</si>
  <si>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</si>
  <si>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</si>
  <si>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</si>
  <si>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</si>
  <si>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</si>
  <si>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</si>
  <si>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</si>
  <si>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</si>
  <si>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</si>
  <si>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</si>
  <si>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</si>
  <si>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</si>
  <si>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</si>
  <si>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</si>
  <si>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</si>
  <si>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</si>
  <si>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</si>
  <si>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</si>
  <si>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</si>
  <si>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</si>
  <si>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</si>
  <si>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</si>
  <si>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</si>
  <si>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</si>
  <si>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</si>
  <si>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</si>
  <si>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</si>
  <si>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</si>
  <si>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</si>
  <si>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</si>
  <si>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</si>
  <si>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</si>
  <si>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</si>
  <si>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</si>
  <si>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</si>
  <si>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</si>
  <si>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</si>
  <si>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</si>
  <si>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</si>
  <si>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</si>
  <si>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</si>
  <si>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</si>
  <si>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</si>
  <si>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</si>
  <si>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</si>
  <si>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</si>
  <si>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</si>
  <si>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</si>
  <si>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</si>
  <si>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</si>
  <si>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</si>
  <si>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</si>
  <si>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</si>
  <si>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</si>
  <si>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</si>
  <si>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</si>
  <si>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</si>
  <si>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</si>
  <si>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</si>
  <si>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</si>
  <si>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</si>
  <si>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</si>
  <si>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</si>
  <si>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</si>
  <si>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</si>
  <si>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</si>
  <si>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</si>
  <si>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</si>
  <si>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</si>
  <si>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</si>
  <si>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</si>
  <si>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</si>
  <si>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</si>
  <si>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</si>
  <si>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</si>
  <si>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</si>
  <si>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</si>
  <si>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</si>
  <si>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</si>
  <si>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</si>
  <si>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</si>
  <si>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</si>
  <si>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</si>
  <si>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</si>
  <si>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</si>
  <si>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</si>
  <si>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</si>
  <si>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</si>
  <si>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</si>
  <si>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</si>
  <si>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</si>
  <si>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</si>
  <si>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</si>
  <si>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</si>
  <si>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</si>
  <si>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</si>
  <si>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</si>
  <si>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</si>
  <si>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</si>
  <si>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</si>
  <si>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</si>
  <si>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</si>
  <si>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</si>
  <si>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</si>
  <si>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</si>
  <si>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</si>
  <si>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</si>
  <si>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</si>
  <si>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</si>
  <si>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</si>
  <si>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</si>
  <si>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</si>
  <si>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</si>
  <si>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</si>
  <si>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</si>
  <si>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</si>
  <si>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</si>
  <si>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</si>
  <si>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</si>
  <si>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</si>
  <si>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</si>
  <si>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</si>
  <si>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</si>
  <si>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</si>
  <si>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</si>
  <si>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</si>
  <si>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</si>
  <si>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</si>
  <si>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</si>
  <si>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</si>
  <si>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</si>
  <si>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</si>
  <si>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</si>
  <si>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</si>
  <si>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</si>
  <si>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</si>
  <si>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</si>
  <si>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</si>
  <si>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</si>
  <si>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</si>
  <si>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</si>
  <si>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</si>
  <si>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</si>
  <si>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</si>
  <si>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</si>
  <si>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</si>
  <si>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</si>
  <si>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</si>
  <si>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</si>
  <si>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</si>
  <si>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</si>
  <si>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</si>
  <si>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</si>
  <si>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</si>
  <si>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</si>
  <si>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</si>
  <si>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</si>
  <si>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</si>
  <si>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</si>
  <si>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</si>
  <si>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</si>
  <si>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</si>
  <si>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</si>
  <si>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</si>
  <si>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</si>
  <si>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</si>
  <si>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</si>
  <si>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</si>
  <si>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</si>
  <si>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</si>
  <si>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</si>
  <si>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</si>
  <si>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</si>
  <si>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</si>
  <si>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</si>
  <si>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</si>
  <si>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</si>
  <si>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</si>
  <si>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</si>
  <si>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</si>
  <si>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</si>
  <si>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</si>
  <si>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</si>
  <si>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</si>
  <si>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</si>
  <si>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</si>
  <si>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</si>
  <si>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</si>
  <si>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</si>
  <si>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</si>
  <si>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</si>
  <si>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</si>
  <si>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</si>
  <si>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</si>
  <si>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</si>
  <si>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</si>
  <si>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</si>
  <si>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</si>
  <si>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</si>
  <si>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</si>
  <si>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</si>
  <si>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</si>
  <si>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</si>
  <si>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</si>
  <si>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</si>
  <si>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</si>
  <si>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</si>
  <si>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</si>
  <si>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</si>
  <si>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</si>
  <si>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</si>
  <si>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</si>
  <si>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</si>
  <si>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</si>
  <si>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</si>
  <si>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</si>
  <si>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</si>
  <si>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</si>
  <si>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</si>
  <si>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</si>
  <si>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</si>
  <si>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</si>
  <si>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</si>
  <si>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</si>
  <si>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</si>
  <si>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</si>
  <si>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</si>
  <si>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</si>
  <si>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</si>
  <si>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</si>
  <si>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</si>
  <si>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</si>
  <si>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</si>
  <si>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</si>
  <si>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</si>
  <si>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</si>
  <si>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</si>
  <si>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</si>
  <si>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</si>
  <si>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</si>
  <si>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</si>
  <si>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</si>
  <si>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</si>
  <si>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</si>
  <si>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</si>
  <si>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</si>
  <si>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</si>
  <si>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</si>
  <si>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</si>
  <si>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</si>
  <si>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</si>
  <si>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</si>
  <si>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</si>
  <si>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</si>
  <si>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</si>
  <si>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</si>
  <si>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</si>
  <si>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</si>
  <si>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</si>
  <si>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</si>
  <si>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</si>
  <si>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</si>
  <si>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</si>
  <si>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</si>
  <si>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</si>
  <si>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</si>
  <si>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</si>
  <si>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</si>
  <si>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</si>
  <si>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</si>
  <si>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</si>
  <si>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</si>
  <si>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</si>
  <si>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</si>
  <si>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</si>
  <si>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</si>
  <si>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</si>
  <si>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</si>
  <si>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</si>
  <si>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</si>
  <si>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</si>
  <si>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</si>
  <si>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</si>
  <si>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</si>
  <si>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</si>
  <si>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</si>
  <si>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</si>
  <si>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</si>
  <si>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</si>
  <si>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</si>
  <si>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</si>
  <si>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</si>
  <si>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</si>
  <si>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</si>
  <si>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</si>
  <si>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</si>
  <si>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</si>
  <si>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</si>
  <si>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</si>
  <si>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</si>
  <si>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</si>
  <si>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</si>
  <si>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</si>
  <si>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</si>
  <si>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</si>
  <si>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</si>
  <si>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</si>
  <si>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</si>
  <si>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</si>
  <si>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</si>
  <si>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</si>
  <si>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</si>
  <si>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</si>
  <si>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</si>
  <si>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</si>
  <si>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</si>
  <si>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</si>
  <si>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</si>
  <si>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</si>
  <si>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</si>
  <si>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</si>
  <si>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</si>
  <si>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</si>
  <si>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</si>
  <si>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</si>
  <si>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</si>
  <si>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</si>
  <si>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</si>
  <si>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</si>
  <si>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</si>
  <si>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</si>
  <si>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</si>
  <si>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</si>
  <si>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</si>
  <si>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</si>
  <si>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</si>
  <si>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</si>
  <si>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</si>
  <si>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</si>
  <si>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</si>
  <si>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</si>
  <si>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</si>
  <si>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</si>
  <si>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</si>
  <si>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</si>
  <si>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</si>
  <si>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</si>
  <si>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</si>
  <si>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</si>
  <si>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</si>
  <si>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</si>
  <si>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</si>
  <si>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</si>
  <si>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</si>
  <si>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</si>
  <si>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</si>
  <si>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</si>
  <si>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</si>
  <si>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</si>
  <si>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</si>
  <si>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</si>
  <si>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</si>
  <si>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</si>
  <si>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</si>
  <si>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</si>
  <si>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</si>
  <si>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</si>
  <si>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</si>
  <si>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</si>
  <si>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</si>
  <si>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</si>
  <si>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</si>
  <si>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</si>
  <si>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</si>
  <si>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</si>
  <si>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</si>
  <si>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</si>
  <si>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</si>
  <si>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</si>
  <si>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</si>
  <si>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</si>
  <si>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</si>
  <si>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</si>
  <si>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</si>
  <si>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</si>
  <si>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</si>
  <si>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</si>
  <si>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</si>
  <si>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</si>
  <si>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</si>
  <si>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</si>
  <si>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</si>
  <si>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</si>
  <si>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</si>
  <si>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</si>
  <si>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</si>
  <si>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</si>
  <si>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</si>
  <si>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</si>
  <si>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</si>
  <si>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</si>
  <si>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</si>
  <si>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</si>
  <si>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</si>
  <si>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</si>
  <si>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</si>
  <si>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</si>
  <si>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</si>
  <si>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</si>
  <si>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</si>
  <si>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</si>
  <si>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</si>
  <si>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</si>
  <si>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</si>
  <si>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</si>
  <si>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</si>
  <si>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</si>
  <si>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</si>
  <si>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</si>
  <si>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</si>
  <si>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</si>
  <si>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</si>
  <si>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</si>
  <si>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</si>
  <si>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</si>
  <si>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</si>
  <si>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</si>
  <si>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</si>
  <si>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</si>
  <si>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</si>
  <si>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</si>
  <si>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</si>
  <si>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</si>
  <si>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</si>
  <si>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</si>
  <si>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</si>
  <si>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</si>
  <si>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</si>
  <si>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</si>
  <si>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</si>
  <si>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</si>
  <si>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</si>
  <si>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</si>
  <si>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</si>
  <si>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</si>
  <si>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</si>
  <si>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</si>
  <si>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</si>
  <si>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</si>
  <si>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</si>
  <si>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</si>
  <si>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</si>
  <si>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</si>
  <si>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</si>
  <si>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</si>
  <si>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</si>
  <si>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</si>
  <si>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</si>
  <si>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</si>
  <si>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</si>
  <si>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</si>
  <si>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</si>
  <si>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</si>
  <si>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</si>
  <si>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</si>
  <si>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</si>
  <si>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</si>
  <si>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</si>
  <si>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</si>
  <si>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</si>
  <si>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</si>
  <si>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</si>
  <si>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</si>
  <si>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</si>
  <si>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</si>
  <si>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</si>
  <si>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</si>
  <si>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</si>
  <si>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</si>
  <si>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</si>
  <si>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</si>
  <si>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</si>
  <si>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</si>
  <si>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</si>
  <si>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</si>
  <si>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</si>
  <si>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</si>
  <si>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</si>
  <si>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</si>
  <si>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</si>
  <si>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</si>
  <si>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</si>
  <si>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</si>
  <si>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</si>
  <si>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</si>
  <si>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</si>
  <si>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</si>
  <si>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</si>
  <si>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</si>
  <si>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</si>
  <si>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</si>
  <si>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</si>
  <si>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</si>
  <si>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</si>
  <si>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</si>
  <si>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</si>
  <si>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</si>
  <si>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</si>
  <si>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</si>
  <si>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</si>
  <si>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</si>
  <si>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</si>
  <si>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</si>
  <si>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</si>
  <si>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</si>
  <si>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</si>
  <si>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</si>
  <si>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</si>
  <si>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</si>
  <si>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</si>
  <si>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</si>
  <si>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</si>
  <si>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</si>
  <si>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</si>
  <si>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</si>
  <si>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</si>
  <si>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</si>
  <si>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</si>
  <si>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</si>
  <si>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</si>
  <si>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</si>
  <si>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</si>
  <si>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</si>
  <si>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</si>
  <si>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</si>
  <si>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</si>
  <si>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</si>
  <si>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</si>
  <si>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</si>
  <si>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</si>
  <si>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</si>
  <si>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</si>
  <si>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</si>
  <si>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</si>
  <si>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</si>
  <si>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</si>
  <si>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</si>
  <si>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</si>
  <si>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</si>
  <si>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</si>
  <si>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</si>
  <si>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</si>
  <si>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</si>
  <si>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</si>
  <si>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</si>
  <si>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</si>
  <si>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</si>
  <si>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</si>
  <si>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</si>
  <si>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</si>
  <si>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</si>
  <si>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</si>
  <si>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</si>
  <si>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</si>
  <si>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</si>
  <si>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</si>
  <si>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</si>
  <si>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</si>
  <si>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</si>
  <si>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</si>
  <si>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</si>
  <si>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</si>
  <si>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</si>
  <si>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</si>
  <si>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</si>
  <si>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</si>
  <si>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</si>
  <si>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</si>
  <si>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</si>
  <si>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</si>
  <si>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</si>
  <si>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</si>
  <si>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</si>
  <si>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</si>
  <si>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</si>
  <si>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</si>
  <si>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</si>
  <si>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</si>
  <si>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</si>
  <si>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</si>
  <si>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</si>
  <si>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</si>
  <si>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</si>
  <si>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</si>
  <si>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</si>
  <si>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</si>
  <si>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</si>
  <si>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</si>
  <si>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</si>
  <si>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</si>
  <si>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</si>
  <si>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</si>
  <si>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</si>
  <si>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</si>
  <si>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</si>
  <si>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</si>
  <si>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</si>
  <si>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</si>
  <si>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</si>
  <si>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</si>
  <si>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</si>
  <si>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</si>
  <si>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</si>
  <si>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</si>
  <si>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</si>
  <si>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</si>
  <si>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</si>
  <si>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</si>
  <si>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</si>
  <si>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</si>
  <si>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</si>
  <si>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</si>
  <si>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</si>
  <si>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</si>
  <si>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</si>
  <si>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</si>
  <si>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</si>
  <si>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</si>
  <si>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</si>
  <si>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</si>
  <si>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</si>
  <si>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</si>
  <si>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</si>
  <si>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</si>
  <si>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</si>
  <si>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</si>
  <si>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</si>
  <si>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</si>
  <si>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</si>
  <si>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</si>
  <si>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</si>
  <si>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</si>
  <si>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</si>
  <si>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</si>
  <si>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</si>
  <si>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</si>
  <si>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</si>
  <si>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</si>
  <si>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</si>
  <si>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</si>
  <si>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</si>
  <si>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</si>
  <si>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</si>
  <si>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</si>
  <si>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</si>
  <si>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</si>
  <si>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</si>
  <si>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</si>
  <si>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</si>
  <si>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</si>
  <si>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</si>
  <si>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</si>
  <si>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</si>
  <si>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</si>
  <si>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</si>
  <si>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</si>
  <si>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</si>
  <si>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</si>
  <si>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</si>
  <si>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</si>
  <si>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</si>
  <si>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</si>
  <si>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</si>
  <si>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</si>
  <si>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</si>
  <si>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</si>
  <si>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</si>
  <si>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</si>
  <si>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</si>
  <si>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</si>
  <si>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</si>
  <si>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</si>
  <si>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</si>
  <si>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</si>
  <si>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</si>
  <si>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</si>
  <si>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</si>
  <si>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</si>
  <si>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</si>
  <si>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</si>
  <si>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</si>
  <si>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</si>
  <si>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</si>
  <si>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</si>
  <si>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</si>
  <si>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</si>
  <si>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</si>
  <si>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</si>
  <si>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</si>
  <si>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</si>
  <si>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</si>
  <si>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</si>
  <si>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</si>
  <si>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</si>
  <si>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</si>
  <si>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</si>
  <si>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</si>
  <si>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</si>
  <si>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</si>
  <si>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</si>
  <si>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</si>
  <si>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</si>
  <si>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</si>
  <si>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</si>
  <si>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</si>
  <si>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</si>
  <si>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</si>
  <si>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</si>
  <si>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</si>
  <si>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</si>
  <si>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</si>
  <si>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</si>
  <si>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</si>
  <si>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</si>
  <si>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</si>
  <si>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</si>
  <si>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</si>
  <si>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</si>
  <si>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</si>
  <si>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</si>
  <si>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</si>
  <si>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</si>
  <si>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</si>
  <si>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</si>
  <si>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</si>
  <si>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</si>
  <si>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</si>
  <si>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</si>
  <si>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</si>
  <si>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</si>
  <si>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</si>
  <si>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</si>
  <si>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</si>
  <si>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</si>
  <si>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</si>
  <si>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</si>
  <si>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</si>
  <si>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</si>
  <si>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</si>
  <si>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</si>
  <si>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</si>
  <si>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</si>
  <si>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</si>
  <si>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</si>
  <si>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</si>
  <si>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</si>
  <si>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</si>
  <si>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</si>
  <si>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</si>
  <si>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</si>
  <si>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</si>
  <si>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</si>
  <si>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</si>
  <si>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</si>
  <si>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</si>
  <si>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</si>
  <si>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</si>
  <si>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</si>
  <si>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</si>
  <si>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</si>
  <si>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</si>
  <si>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</si>
  <si>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</si>
  <si>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</si>
  <si>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</si>
  <si>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</si>
  <si>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</si>
  <si>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</si>
  <si>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</si>
  <si>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</si>
  <si>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</si>
  <si>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</si>
  <si>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</si>
  <si>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</si>
  <si>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</si>
  <si>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</si>
  <si>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</si>
  <si>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</si>
  <si>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</si>
  <si>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</si>
  <si>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</si>
  <si>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</si>
  <si>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</si>
  <si>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</si>
  <si>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</si>
  <si>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</si>
  <si>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</si>
  <si>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</si>
  <si>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</si>
  <si>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</si>
  <si>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</si>
  <si>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</si>
  <si>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</si>
  <si>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</si>
  <si>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</si>
  <si>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</si>
  <si>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</si>
  <si>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</si>
  <si>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</si>
  <si>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</si>
  <si>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</si>
  <si>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</si>
  <si>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</si>
  <si>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</si>
  <si>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</si>
  <si>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</si>
  <si>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</si>
  <si>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</si>
  <si>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</si>
  <si>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</si>
  <si>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</si>
  <si>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</si>
  <si>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</si>
  <si>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</si>
  <si>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</si>
  <si>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</si>
  <si>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</si>
  <si>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</si>
  <si>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</si>
  <si>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</si>
  <si>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</si>
  <si>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</si>
  <si>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</si>
  <si>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</si>
  <si>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</si>
  <si>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</si>
  <si>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</si>
  <si>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</si>
  <si>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</si>
  <si>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</si>
  <si>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</si>
  <si>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</si>
  <si>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</si>
  <si>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</si>
  <si>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</si>
  <si>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</si>
  <si>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</si>
  <si>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</si>
  <si>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</si>
  <si>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</si>
  <si>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</si>
  <si>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</si>
  <si>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</si>
  <si>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</si>
  <si>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</si>
  <si>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</si>
  <si>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</si>
  <si>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</si>
  <si>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</si>
  <si>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</si>
  <si>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</si>
  <si>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</si>
  <si>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</si>
  <si>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</si>
  <si>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</si>
  <si>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</si>
  <si>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</si>
  <si>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</si>
  <si>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</si>
  <si>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</si>
  <si>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</si>
  <si>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</si>
  <si>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</si>
  <si>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</si>
  <si>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</si>
  <si>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</si>
  <si>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</si>
  <si>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</si>
  <si>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</si>
  <si>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</si>
  <si>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</si>
  <si>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</si>
  <si>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</si>
  <si>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</si>
  <si>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</si>
  <si>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</si>
  <si>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</si>
  <si>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</si>
  <si>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</si>
  <si>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</si>
  <si>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</si>
  <si>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</si>
  <si>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</si>
  <si>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</si>
  <si>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</si>
  <si>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</si>
  <si>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</si>
  <si>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</si>
  <si>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</si>
  <si>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</si>
  <si>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</si>
  <si>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</si>
  <si>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</si>
  <si>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</si>
  <si>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</si>
  <si>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</si>
  <si>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</si>
  <si>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</si>
  <si>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</si>
  <si>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</si>
  <si>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</si>
  <si>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</si>
  <si>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</si>
  <si>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</si>
  <si>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</si>
  <si>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</si>
  <si>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</si>
  <si>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</si>
  <si>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</si>
  <si>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</si>
  <si>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</si>
  <si>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</si>
  <si>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</si>
  <si>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</si>
  <si>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</si>
  <si>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</si>
  <si>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</si>
  <si>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</si>
  <si>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</si>
  <si>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</si>
  <si>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</si>
  <si>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</si>
  <si>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</si>
  <si>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</si>
  <si>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</si>
  <si>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</si>
  <si>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</si>
  <si>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</si>
  <si>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</si>
  <si>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</si>
  <si>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</si>
  <si>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</si>
  <si>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</si>
  <si>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</si>
  <si>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</si>
  <si>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</si>
  <si>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</si>
  <si>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</si>
  <si>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</si>
  <si>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</si>
  <si>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</si>
  <si>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</si>
  <si>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</si>
  <si>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</si>
  <si>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</si>
  <si>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</si>
  <si>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</si>
  <si>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</si>
  <si>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</si>
  <si>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</si>
  <si>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</si>
  <si>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</si>
  <si>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</si>
  <si>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</si>
  <si>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</si>
  <si>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</si>
  <si>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</si>
  <si>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</si>
  <si>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</si>
  <si>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</si>
  <si>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</si>
  <si>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</si>
  <si>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</si>
  <si>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</si>
  <si>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</si>
  <si>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</si>
  <si>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</si>
  <si>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</si>
  <si>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</si>
  <si>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</si>
  <si>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</si>
  <si>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</si>
  <si>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</si>
  <si>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</si>
  <si>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</si>
  <si>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</si>
  <si>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</si>
  <si>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</si>
  <si>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</si>
  <si>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</si>
  <si>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</si>
  <si>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</si>
  <si>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</si>
  <si>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</si>
  <si>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</si>
  <si>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</si>
  <si>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</si>
  <si>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</si>
  <si>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</si>
  <si>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</si>
  <si>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</si>
  <si>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</si>
  <si>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</si>
  <si>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</si>
  <si>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</si>
  <si>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</si>
  <si>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</si>
  <si>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</si>
  <si>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</si>
  <si>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</si>
  <si>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</si>
  <si>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</si>
  <si>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</si>
  <si>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</si>
  <si>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</si>
  <si>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</si>
  <si>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</si>
  <si>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</si>
  <si>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</si>
  <si>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</si>
  <si>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</si>
  <si>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</si>
  <si>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</si>
  <si>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</si>
  <si>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</si>
  <si>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</si>
  <si>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</si>
  <si>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</si>
  <si>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</si>
  <si>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</si>
  <si>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</si>
  <si>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</si>
  <si>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</si>
  <si>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</si>
  <si>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</si>
  <si>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</si>
  <si>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</si>
  <si>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</si>
  <si>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</si>
  <si>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</si>
  <si>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</si>
  <si>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</si>
  <si>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</si>
  <si>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</si>
  <si>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</si>
  <si>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</si>
  <si>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</si>
  <si>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</si>
  <si>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</si>
  <si>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</si>
  <si>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</si>
  <si>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</si>
  <si>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</si>
  <si>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</si>
  <si>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</si>
  <si>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</si>
  <si>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</si>
  <si>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</si>
  <si>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</si>
  <si>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</si>
  <si>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</si>
  <si>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</si>
  <si>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</si>
  <si>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</si>
  <si>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</si>
  <si>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</si>
  <si>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</si>
  <si>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</si>
  <si>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</si>
  <si>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</si>
  <si>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</si>
  <si>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</si>
  <si>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</si>
  <si>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</si>
  <si>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</si>
  <si>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</si>
  <si>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</si>
  <si>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</si>
  <si>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</si>
  <si>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</si>
  <si>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</si>
  <si>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</si>
  <si>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</si>
  <si>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</si>
  <si>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</si>
  <si>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</si>
  <si>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</si>
  <si>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</si>
  <si>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</si>
  <si>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</si>
  <si>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</si>
  <si>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</si>
  <si>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</si>
  <si>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</si>
  <si>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</si>
  <si>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</si>
  <si>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</si>
  <si>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</si>
  <si>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</si>
  <si>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</si>
  <si>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</si>
  <si>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</si>
  <si>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</si>
  <si>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</si>
  <si>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</si>
  <si>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</si>
  <si>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</si>
  <si>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</si>
  <si>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</si>
  <si>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</si>
  <si>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</si>
  <si>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</si>
  <si>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</si>
  <si>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</si>
  <si>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</si>
  <si>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</si>
  <si>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</si>
  <si>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</si>
  <si>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</si>
  <si>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</si>
  <si>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</si>
  <si>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</si>
  <si>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</si>
  <si>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</si>
  <si>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</si>
  <si>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</si>
  <si>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</si>
  <si>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</si>
  <si>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</si>
  <si>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</si>
  <si>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</si>
  <si>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</si>
  <si>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</si>
  <si>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</si>
  <si>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</si>
  <si>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</si>
  <si>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</si>
  <si>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</si>
  <si>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</si>
  <si>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</si>
  <si>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</si>
  <si>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</si>
  <si>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</si>
  <si>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</si>
  <si>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</si>
  <si>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</si>
  <si>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</si>
  <si>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</si>
  <si>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</si>
  <si>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</si>
  <si>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</si>
  <si>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</si>
  <si>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</si>
  <si>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</si>
  <si>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</si>
  <si>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</si>
  <si>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</si>
  <si>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</si>
  <si>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</si>
  <si>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</si>
  <si>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</si>
  <si>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</si>
  <si>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</si>
  <si>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</si>
  <si>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</si>
  <si>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</si>
  <si>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</si>
  <si>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</si>
  <si>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</si>
  <si>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</si>
  <si>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</si>
  <si>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</si>
  <si>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</si>
  <si>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</si>
  <si>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</si>
  <si>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</si>
  <si>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</si>
  <si>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</si>
  <si>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</si>
  <si>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</si>
  <si>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</si>
  <si>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</si>
  <si>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</si>
  <si>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</si>
  <si>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</si>
  <si>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</si>
  <si>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</si>
  <si>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</si>
  <si>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</si>
  <si>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</si>
  <si>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</si>
  <si>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</si>
  <si>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</si>
  <si>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</si>
  <si>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</si>
  <si>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</si>
  <si>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</si>
  <si>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</si>
  <si>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</si>
  <si>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</si>
  <si>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</si>
  <si>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</si>
  <si>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</si>
  <si>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</si>
  <si>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</si>
  <si>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</si>
  <si>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</si>
  <si>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</si>
  <si>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</si>
  <si>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</si>
  <si>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</si>
  <si>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</si>
  <si>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</si>
  <si>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</si>
  <si>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</si>
  <si>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</si>
  <si>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</si>
  <si>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</si>
  <si>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</si>
  <si>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</si>
  <si>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</si>
  <si>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</si>
  <si>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</si>
  <si>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</si>
  <si>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</si>
  <si>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</si>
  <si>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</si>
  <si>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</si>
  <si>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</si>
  <si>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</si>
  <si>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</si>
  <si>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</si>
  <si>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</si>
  <si>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</si>
  <si>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</si>
  <si>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</si>
  <si>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</si>
  <si>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</si>
  <si>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</si>
  <si>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</si>
  <si>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</si>
  <si>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</si>
  <si>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</si>
  <si>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</si>
  <si>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</si>
  <si>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</si>
  <si>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</si>
  <si>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</si>
  <si>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</si>
  <si>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</si>
  <si>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</si>
  <si>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</si>
  <si>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</si>
  <si>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</si>
  <si>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</si>
  <si>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</si>
  <si>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</si>
  <si>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</si>
  <si>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</si>
  <si>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</si>
  <si>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</si>
  <si>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</si>
  <si>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</si>
  <si>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</si>
  <si>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</si>
  <si>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</si>
  <si>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</si>
  <si>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</si>
  <si>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</si>
  <si>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</si>
  <si>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</si>
  <si>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</si>
  <si>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</si>
  <si>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</si>
  <si>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</si>
  <si>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</si>
  <si>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</si>
  <si>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</si>
  <si>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</si>
  <si>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</si>
  <si>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</si>
  <si>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</si>
  <si>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</si>
  <si>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</si>
  <si>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</si>
  <si>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</si>
  <si>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</si>
  <si>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</si>
  <si>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</si>
  <si>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</si>
  <si>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</si>
  <si>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</si>
  <si>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</si>
  <si>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</si>
  <si>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</si>
  <si>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</si>
  <si>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</si>
  <si>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</si>
  <si>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</si>
  <si>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</si>
  <si>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</si>
  <si>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</si>
  <si>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</si>
  <si>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</si>
  <si>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</si>
  <si>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</si>
  <si>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</si>
  <si>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</si>
  <si>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</si>
  <si>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</si>
  <si>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</si>
  <si>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</si>
  <si>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</si>
  <si>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</si>
  <si>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</si>
  <si>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</si>
  <si>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</si>
  <si>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</si>
  <si>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</si>
  <si>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</si>
  <si>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</si>
  <si>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</si>
  <si>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</si>
  <si>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</si>
  <si>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</si>
  <si>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</si>
  <si>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</si>
  <si>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</si>
  <si>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</si>
  <si>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</si>
  <si>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</si>
  <si>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</si>
  <si>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</si>
  <si>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</si>
  <si>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</si>
  <si>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</si>
  <si>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</si>
  <si>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</si>
  <si>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</si>
  <si>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</si>
  <si>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</si>
  <si>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</si>
  <si>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</si>
  <si>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</si>
  <si>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</si>
  <si>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</si>
  <si>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</si>
  <si>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</si>
  <si>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</si>
  <si>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</si>
  <si>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</si>
  <si>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</si>
  <si>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</si>
  <si>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</si>
  <si>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</si>
  <si>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</si>
  <si>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</si>
  <si>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</si>
  <si>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</si>
  <si>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</si>
  <si>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</si>
  <si>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</si>
  <si>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</si>
  <si>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</si>
  <si>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</si>
  <si>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</si>
  <si>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</si>
  <si>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</si>
  <si>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</si>
  <si>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</si>
  <si>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</si>
  <si>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</si>
  <si>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</si>
  <si>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</si>
  <si>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</si>
  <si>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</si>
  <si>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</si>
  <si>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</si>
  <si>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</si>
  <si>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</si>
  <si>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</si>
  <si>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</si>
  <si>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</si>
  <si>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</si>
  <si>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</si>
  <si>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</si>
  <si>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</si>
  <si>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</si>
  <si>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</si>
  <si>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</si>
  <si>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</si>
  <si>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</si>
  <si>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</si>
  <si>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</si>
  <si>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</si>
  <si>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</si>
  <si>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</si>
  <si>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</si>
  <si>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</si>
  <si>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</si>
  <si>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</si>
  <si>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</si>
  <si>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</si>
  <si>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</si>
  <si>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</si>
  <si>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</si>
  <si>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</si>
  <si>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</si>
  <si>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</si>
  <si>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</si>
  <si>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</si>
  <si>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</si>
  <si>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</si>
  <si>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</si>
  <si>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</si>
  <si>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</si>
  <si>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</si>
  <si>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</si>
  <si>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</si>
  <si>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</si>
  <si>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</si>
  <si>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</si>
  <si>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</si>
  <si>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</si>
  <si>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</si>
  <si>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</si>
  <si>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</si>
  <si>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</si>
  <si>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</si>
  <si>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</si>
  <si>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</si>
  <si>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</si>
  <si>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</si>
  <si>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</si>
  <si>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</si>
  <si>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</si>
  <si>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</si>
  <si>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</si>
  <si>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</si>
  <si>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</si>
  <si>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</si>
  <si>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</si>
  <si>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</si>
  <si>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</si>
  <si>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</si>
  <si>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</si>
  <si>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</si>
  <si>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</si>
  <si>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</si>
  <si>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</si>
  <si>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</si>
  <si>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</si>
  <si>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</si>
  <si>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</si>
  <si>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</si>
  <si>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</si>
  <si>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</si>
  <si>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</si>
  <si>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</si>
  <si>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</si>
  <si>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</si>
  <si>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</si>
  <si>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</si>
  <si>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</si>
  <si>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</si>
  <si>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</si>
  <si>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</si>
  <si>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</si>
  <si>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</si>
  <si>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</si>
  <si>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</si>
  <si>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</si>
  <si>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</si>
  <si>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</si>
  <si>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</si>
  <si>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</si>
  <si>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</si>
  <si>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</si>
  <si>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</si>
  <si>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</si>
  <si>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</si>
  <si>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</si>
  <si>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</si>
  <si>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</si>
  <si>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</si>
  <si>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</si>
  <si>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</si>
  <si>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</si>
  <si>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</si>
  <si>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</si>
  <si>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</si>
  <si>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</si>
  <si>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</si>
  <si>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</si>
  <si>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</si>
  <si>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</si>
  <si>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</si>
  <si>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</si>
  <si>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</si>
  <si>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</si>
  <si>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</si>
  <si>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</si>
  <si>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</si>
  <si>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</si>
  <si>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</si>
  <si>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</si>
  <si>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</si>
  <si>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</si>
  <si>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</si>
  <si>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</si>
  <si>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</si>
  <si>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</si>
  <si>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</si>
  <si>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</si>
  <si>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</si>
  <si>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</si>
  <si>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</si>
  <si>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</si>
  <si>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</si>
  <si>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</si>
  <si>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</si>
  <si>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</si>
  <si>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</si>
  <si>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</si>
  <si>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</si>
  <si>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</si>
  <si>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</si>
  <si>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</si>
  <si>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</si>
  <si>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</si>
  <si>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</si>
  <si>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</si>
  <si>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</si>
  <si>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</si>
  <si>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</si>
  <si>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</si>
  <si>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</si>
  <si>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</si>
  <si>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</si>
  <si>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</si>
  <si>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</si>
  <si>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</si>
  <si>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</si>
  <si>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</si>
  <si>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</si>
  <si>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</si>
  <si>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</si>
  <si>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</si>
  <si>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</si>
  <si>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</si>
  <si>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</si>
  <si>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</si>
  <si>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</si>
  <si>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</si>
  <si>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</si>
  <si>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</si>
  <si>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</si>
  <si>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</si>
  <si>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</si>
  <si>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</si>
  <si>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</si>
  <si>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</si>
  <si>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</si>
  <si>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</si>
  <si>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</si>
  <si>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</si>
  <si>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</si>
  <si>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</si>
  <si>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</si>
  <si>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</si>
  <si>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</si>
  <si>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</si>
  <si>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</si>
  <si>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</si>
  <si>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</si>
  <si>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</si>
  <si>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</si>
  <si>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</si>
  <si>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</si>
  <si>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</si>
  <si>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</si>
  <si>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</si>
  <si>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</si>
  <si>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</si>
  <si>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</si>
  <si>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</si>
  <si>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</si>
  <si>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</si>
  <si>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</si>
  <si>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</si>
  <si>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</si>
  <si>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</si>
  <si>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</si>
  <si>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</si>
  <si>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</si>
  <si>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</si>
  <si>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</si>
  <si>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</si>
  <si>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</si>
  <si>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</si>
  <si>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</si>
  <si>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</si>
  <si>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</si>
  <si>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</si>
  <si>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</si>
  <si>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</si>
  <si>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</si>
  <si>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</si>
  <si>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</si>
  <si>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</si>
  <si>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</si>
  <si>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</si>
  <si>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</si>
  <si>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</si>
  <si>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</si>
  <si>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</si>
  <si>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</si>
  <si>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</si>
  <si>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</si>
  <si>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</si>
  <si>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</si>
  <si>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</si>
  <si>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</si>
  <si>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</si>
  <si>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</si>
  <si>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</si>
  <si>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</si>
  <si>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</si>
  <si>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</si>
  <si>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</si>
  <si>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</si>
  <si>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</si>
  <si>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</si>
  <si>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</si>
  <si>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</si>
  <si>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</si>
  <si>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</si>
  <si>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</si>
  <si>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</si>
  <si>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</si>
  <si>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</si>
  <si>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</si>
  <si>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</si>
  <si>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</si>
  <si>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</si>
  <si>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</si>
  <si>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</si>
  <si>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</si>
  <si>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</si>
  <si>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</si>
  <si>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</si>
  <si>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</si>
  <si>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</si>
  <si>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</si>
  <si>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</si>
  <si>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</si>
  <si>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</si>
  <si>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</si>
  <si>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</si>
  <si>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</si>
  <si>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</si>
  <si>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</si>
  <si>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</si>
  <si>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</si>
  <si>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</si>
  <si>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</si>
  <si>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</si>
  <si>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</si>
  <si>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</si>
  <si>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</si>
  <si>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</si>
  <si>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</si>
  <si>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</si>
  <si>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</si>
  <si>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</si>
  <si>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</si>
  <si>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</si>
  <si>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</si>
  <si>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</si>
  <si>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</si>
  <si>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</si>
  <si>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</si>
  <si>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</si>
  <si>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</si>
  <si>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</si>
  <si>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</si>
  <si>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</si>
  <si>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</si>
  <si>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</si>
  <si>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</si>
  <si>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</si>
  <si>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</si>
  <si>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</si>
  <si>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</si>
  <si>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</si>
  <si>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</si>
  <si>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</si>
  <si>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</si>
  <si>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</si>
  <si>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</si>
  <si>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</si>
  <si>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</si>
  <si>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</si>
  <si>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</si>
  <si>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</si>
  <si>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</si>
  <si>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</si>
  <si>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</si>
  <si>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</si>
  <si>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</si>
  <si>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</si>
  <si>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</si>
  <si>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</si>
  <si>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</si>
  <si>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</si>
  <si>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</si>
  <si>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</si>
  <si>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</si>
  <si>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</si>
  <si>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</si>
  <si>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</si>
  <si>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</si>
  <si>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</si>
  <si>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</si>
  <si>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</si>
  <si>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</si>
  <si>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</si>
  <si>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</si>
  <si>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</si>
  <si>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</si>
  <si>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</si>
  <si>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</si>
  <si>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</si>
  <si>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</si>
  <si>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</si>
  <si>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</si>
  <si>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</si>
  <si>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</si>
  <si>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</si>
  <si>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</si>
  <si>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</si>
  <si>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</si>
  <si>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</si>
  <si>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</si>
  <si>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</si>
  <si>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</si>
  <si>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</si>
  <si>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</si>
  <si>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</si>
  <si>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</si>
  <si>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</si>
  <si>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</si>
  <si>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</si>
  <si>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</si>
  <si>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</si>
  <si>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</si>
  <si>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</si>
  <si>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</si>
  <si>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</si>
  <si>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</si>
  <si>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</si>
  <si>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</si>
  <si>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</si>
  <si>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</si>
  <si>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</si>
  <si>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</si>
  <si>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</si>
  <si>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</si>
  <si>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</si>
  <si>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</si>
  <si>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</si>
  <si>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</si>
  <si>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</si>
  <si>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</si>
  <si>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</si>
  <si>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</si>
  <si>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</si>
  <si>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</si>
  <si>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</si>
  <si>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</si>
  <si>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</si>
  <si>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</si>
  <si>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</si>
  <si>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</si>
  <si>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</si>
  <si>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</si>
  <si>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</si>
  <si>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</si>
  <si>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</si>
  <si>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</si>
  <si>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</si>
  <si>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</si>
  <si>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</si>
  <si>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</si>
  <si>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</si>
  <si>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</si>
  <si>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</si>
  <si>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</si>
  <si>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</si>
  <si>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</si>
  <si>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</si>
  <si>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</si>
  <si>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</si>
  <si>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</si>
  <si>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</si>
  <si>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</si>
  <si>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</si>
  <si>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</si>
  <si>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</si>
  <si>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</si>
  <si>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</si>
  <si>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</si>
  <si>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</si>
  <si>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</si>
  <si>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</si>
  <si>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</si>
  <si>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</si>
  <si>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</si>
  <si>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</si>
  <si>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</si>
  <si>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</si>
  <si>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</si>
  <si>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</si>
  <si>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</si>
  <si>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</si>
  <si>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</si>
  <si>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</si>
  <si>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</si>
  <si>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</si>
  <si>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</si>
  <si>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</si>
  <si>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</si>
  <si>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</si>
  <si>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</si>
  <si>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</si>
  <si>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</si>
  <si>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</si>
  <si>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</si>
  <si>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</si>
  <si>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</si>
  <si>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</si>
  <si>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</si>
  <si>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</si>
  <si>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</si>
  <si>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</si>
  <si>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</si>
  <si>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</si>
  <si>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</si>
  <si>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</si>
  <si>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</si>
  <si>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</si>
  <si>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</si>
  <si>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</si>
  <si>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</si>
  <si>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</si>
  <si>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</si>
  <si>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</si>
  <si>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</si>
  <si>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</si>
  <si>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</si>
  <si>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</si>
  <si>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</si>
  <si>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</si>
  <si>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</si>
  <si>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</si>
  <si>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</si>
  <si>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</si>
  <si>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</si>
  <si>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</si>
  <si>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</si>
  <si>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</si>
  <si>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</si>
  <si>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</si>
  <si>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</si>
  <si>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</si>
  <si>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</si>
  <si>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</si>
  <si>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</si>
  <si>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</si>
  <si>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</si>
  <si>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</si>
  <si>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</si>
  <si>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</si>
  <si>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</si>
  <si>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</si>
  <si>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</si>
  <si>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</si>
  <si>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</si>
  <si>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</si>
  <si>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</si>
  <si>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</si>
  <si>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</si>
  <si>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</si>
  <si>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</si>
  <si>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</si>
  <si>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</si>
  <si>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</si>
  <si>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</si>
  <si>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</si>
  <si>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</si>
  <si>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</si>
  <si>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</si>
  <si>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</si>
  <si>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</si>
  <si>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</si>
  <si>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</si>
  <si>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</si>
  <si>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</si>
  <si>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</si>
  <si>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</si>
  <si>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</si>
  <si>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</si>
  <si>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</si>
  <si>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</si>
  <si>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</si>
  <si>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</si>
  <si>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</si>
  <si>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</si>
  <si>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</si>
  <si>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</si>
  <si>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</si>
  <si>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</si>
  <si>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</si>
  <si>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</si>
  <si>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</si>
  <si>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</si>
  <si>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</si>
  <si>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</si>
  <si>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</si>
  <si>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</si>
  <si>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</si>
  <si>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</si>
  <si>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</si>
  <si>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</si>
  <si>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</si>
  <si>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</si>
  <si>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</si>
  <si>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</si>
  <si>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</si>
  <si>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</si>
  <si>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</si>
  <si>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</si>
  <si>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</si>
  <si>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</si>
  <si>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</si>
  <si>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</si>
  <si>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</si>
  <si>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</si>
  <si>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</si>
  <si>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</si>
  <si>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</si>
  <si>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</si>
  <si>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</si>
  <si>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</si>
  <si>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</si>
  <si>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</si>
  <si>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</si>
  <si>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</si>
  <si>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</si>
  <si>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</si>
  <si>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</si>
  <si>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</si>
  <si>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</si>
  <si>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</si>
  <si>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</si>
  <si>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</si>
  <si>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</si>
  <si>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</si>
  <si>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</si>
  <si>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</si>
  <si>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</si>
  <si>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</si>
  <si>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</si>
  <si>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</si>
  <si>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</si>
  <si>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</si>
  <si>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</si>
  <si>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</si>
  <si>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</si>
  <si>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</si>
  <si>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</si>
  <si>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</si>
  <si>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</si>
  <si>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</si>
  <si>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</si>
  <si>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</si>
  <si>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</si>
  <si>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</si>
  <si>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</si>
  <si>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</si>
  <si>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</si>
  <si>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</si>
  <si>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</si>
  <si>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</si>
  <si>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</si>
  <si>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</si>
  <si>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</si>
  <si>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</si>
  <si>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</si>
  <si>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</si>
  <si>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</si>
  <si>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</si>
  <si>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</si>
  <si>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</si>
  <si>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</si>
  <si>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</si>
  <si>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</si>
  <si>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</si>
  <si>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</si>
  <si>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</si>
  <si>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</si>
  <si>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</si>
  <si>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</si>
  <si>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</si>
  <si>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</si>
  <si>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</si>
  <si>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</si>
  <si>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</si>
  <si>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</si>
  <si>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</si>
  <si>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</si>
  <si>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</si>
  <si>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</si>
  <si>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</si>
  <si>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</si>
  <si>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</si>
  <si>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</si>
  <si>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</si>
  <si>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</si>
  <si>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</si>
  <si>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</si>
  <si>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</si>
  <si>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</si>
  <si>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</si>
  <si>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</si>
  <si>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</si>
  <si>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</si>
  <si>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</si>
  <si>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</si>
  <si>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</si>
  <si>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</si>
  <si>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</si>
  <si>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</si>
  <si>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</si>
  <si>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</si>
  <si>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</si>
  <si>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</si>
  <si>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</si>
  <si>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</si>
  <si>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</si>
  <si>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</si>
  <si>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</si>
  <si>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</si>
  <si>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</si>
  <si>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</si>
  <si>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</si>
  <si>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</si>
  <si>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</si>
  <si>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</si>
  <si>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</si>
  <si>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</si>
  <si>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</si>
  <si>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</si>
  <si>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</si>
  <si>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</si>
  <si>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</si>
  <si>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</si>
  <si>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</si>
  <si>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</si>
  <si>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</si>
  <si>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</si>
  <si>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</si>
  <si>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</si>
  <si>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</si>
  <si>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</si>
  <si>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</si>
  <si>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</si>
  <si>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</si>
  <si>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</si>
  <si>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</si>
  <si>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</si>
  <si>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</si>
  <si>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</si>
  <si>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</si>
  <si>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</si>
  <si>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</si>
  <si>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</si>
  <si>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</si>
  <si>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</si>
  <si>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</si>
  <si>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</si>
  <si>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</si>
  <si>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</si>
  <si>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</si>
  <si>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</si>
  <si>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</si>
  <si>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</si>
  <si>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</si>
  <si>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</si>
  <si>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</si>
  <si>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</si>
  <si>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</si>
  <si>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</si>
  <si>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</si>
  <si>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</si>
  <si>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</si>
  <si>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</si>
  <si>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</si>
  <si>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</si>
  <si>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</si>
  <si>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</si>
  <si>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</si>
  <si>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</si>
  <si>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</si>
  <si>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</si>
  <si>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</si>
  <si>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</si>
  <si>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</si>
  <si>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</si>
  <si>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</si>
  <si>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</si>
  <si>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</si>
  <si>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</si>
  <si>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</si>
  <si>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</si>
  <si>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</si>
  <si>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</si>
  <si>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</si>
  <si>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</si>
  <si>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</si>
  <si>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</si>
  <si>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</si>
  <si>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</si>
  <si>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</si>
  <si>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</si>
  <si>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</si>
  <si>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</si>
  <si>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</si>
  <si>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</si>
  <si>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</si>
  <si>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</si>
  <si>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</si>
  <si>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</si>
  <si>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</si>
  <si>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</si>
  <si>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</si>
  <si>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</si>
  <si>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</si>
  <si>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</si>
  <si>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</si>
  <si>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</si>
  <si>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</si>
  <si>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</si>
  <si>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</si>
  <si>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</si>
  <si>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</si>
  <si>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</si>
  <si>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</si>
  <si>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</si>
  <si>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</si>
  <si>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</si>
  <si>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</si>
  <si>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</si>
  <si>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</si>
  <si>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</si>
  <si>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</si>
  <si>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</si>
  <si>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</si>
  <si>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</si>
  <si>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</si>
  <si>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</si>
  <si>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</si>
  <si>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</si>
  <si>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</si>
  <si>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</si>
  <si>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</si>
  <si>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</si>
  <si>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</si>
  <si>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</si>
  <si>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</si>
  <si>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</si>
  <si>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</si>
  <si>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</si>
  <si>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</si>
  <si>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</si>
  <si>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</si>
  <si>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</si>
  <si>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</si>
  <si>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</si>
  <si>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</si>
  <si>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</si>
  <si>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</si>
  <si>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</si>
  <si>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</si>
  <si>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</si>
  <si>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</si>
  <si>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</si>
  <si>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</si>
  <si>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</si>
  <si>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</si>
  <si>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</si>
  <si>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</si>
  <si>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</si>
  <si>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</si>
  <si>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</si>
  <si>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</si>
  <si>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</si>
  <si>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</si>
  <si>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</si>
  <si>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</si>
  <si>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</si>
  <si>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</si>
  <si>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</si>
  <si>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</si>
  <si>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</si>
  <si>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</si>
  <si>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</si>
  <si>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</si>
  <si>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</si>
  <si>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</si>
  <si>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</si>
  <si>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</si>
  <si>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</si>
  <si>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</si>
  <si>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</si>
  <si>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</si>
  <si>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</si>
  <si>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</si>
  <si>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</si>
  <si>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</si>
  <si>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</si>
  <si>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</si>
  <si>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</si>
  <si>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</si>
  <si>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</si>
  <si>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</si>
  <si>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</si>
  <si>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</si>
  <si>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</si>
  <si>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</si>
  <si>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</si>
  <si>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</si>
  <si>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</si>
  <si>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</si>
  <si>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</si>
  <si>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</si>
  <si>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</si>
  <si>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</si>
  <si>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</si>
  <si>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</si>
  <si>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</si>
  <si>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</si>
  <si>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</si>
  <si>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</si>
  <si>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</si>
  <si>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</si>
  <si>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</si>
  <si>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</si>
  <si>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</si>
  <si>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</si>
  <si>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</si>
  <si>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</si>
  <si>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</si>
  <si>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</si>
  <si>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</si>
  <si>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</si>
  <si>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</si>
  <si>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</si>
  <si>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</si>
  <si>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</si>
  <si>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</si>
  <si>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</si>
  <si>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</si>
  <si>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</si>
  <si>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</si>
  <si>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</si>
  <si>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</si>
  <si>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</si>
  <si>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</si>
  <si>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</si>
  <si>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</si>
  <si>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</si>
  <si>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</si>
  <si>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</si>
  <si>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</si>
  <si>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</si>
  <si>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</si>
  <si>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</si>
  <si>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</si>
  <si>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</si>
  <si>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</si>
  <si>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</si>
  <si>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</si>
  <si>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</si>
  <si>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</si>
  <si>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</si>
  <si>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</si>
  <si>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</si>
  <si>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</si>
  <si>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</si>
  <si>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</si>
  <si>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</si>
  <si>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</si>
  <si>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</si>
  <si>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</si>
  <si>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</si>
  <si>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</si>
  <si>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</si>
  <si>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</si>
  <si>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</si>
  <si>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</si>
  <si>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</si>
  <si>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</si>
  <si>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</si>
  <si>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</si>
  <si>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</si>
  <si>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</si>
  <si>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</si>
  <si>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</si>
  <si>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</si>
  <si>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</si>
  <si>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</si>
  <si>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</si>
  <si>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</si>
  <si>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</si>
  <si>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</si>
  <si>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</si>
  <si>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</si>
  <si>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</si>
  <si>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</si>
  <si>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</si>
  <si>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</si>
  <si>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</si>
  <si>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</si>
  <si>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</si>
  <si>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</si>
  <si>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</si>
  <si>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</si>
  <si>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</si>
  <si>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</si>
  <si>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</si>
  <si>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</si>
  <si>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</si>
  <si>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</si>
  <si>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</si>
  <si>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</si>
  <si>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</si>
  <si>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</si>
  <si>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</si>
  <si>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</si>
  <si>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</si>
  <si>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</si>
  <si>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</si>
  <si>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</si>
  <si>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</si>
  <si>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</si>
  <si>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</si>
  <si>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</si>
  <si>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</si>
  <si>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</si>
  <si>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</si>
  <si>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</si>
  <si>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</si>
  <si>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</si>
  <si>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</si>
  <si>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</si>
  <si>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</si>
  <si>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</si>
  <si>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</si>
  <si>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</si>
  <si>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</si>
  <si>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</si>
  <si>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</si>
  <si>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</si>
  <si>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</si>
  <si>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</si>
  <si>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</si>
  <si>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</si>
  <si>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</si>
  <si>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</si>
  <si>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</si>
  <si>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</si>
  <si>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</si>
  <si>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</si>
  <si>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</si>
  <si>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</si>
  <si>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</si>
  <si>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</si>
  <si>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</si>
  <si>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</si>
  <si>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</si>
  <si>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</si>
  <si>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</si>
  <si>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</si>
  <si>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</si>
  <si>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</si>
  <si>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</si>
  <si>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</si>
  <si>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</si>
  <si>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</si>
  <si>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</si>
  <si>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</si>
  <si>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</si>
  <si>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</si>
  <si>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</si>
  <si>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</si>
  <si>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</si>
  <si>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</si>
  <si>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</si>
  <si>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</si>
  <si>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</si>
  <si>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</si>
  <si>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</si>
  <si>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</si>
  <si>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</si>
  <si>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</si>
  <si>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</si>
  <si>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</si>
  <si>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</si>
  <si>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</si>
  <si>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</si>
  <si>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</si>
  <si>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</si>
  <si>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</si>
  <si>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</si>
  <si>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</si>
  <si>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</si>
  <si>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</si>
  <si>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</si>
  <si>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</si>
  <si>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</si>
  <si>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</si>
  <si>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</si>
  <si>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</si>
  <si>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</si>
  <si>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</si>
  <si>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</si>
  <si>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</si>
  <si>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</si>
  <si>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</si>
  <si>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</si>
  <si>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</si>
  <si>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</si>
  <si>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</si>
  <si>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</si>
  <si>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</si>
  <si>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</si>
  <si>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</si>
  <si>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</si>
  <si>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</si>
  <si>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</si>
  <si>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</si>
  <si>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</si>
  <si>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</si>
  <si>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</si>
  <si>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</si>
  <si>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</si>
  <si>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</si>
  <si>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</si>
  <si>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</si>
  <si>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</si>
  <si>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</si>
  <si>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</si>
  <si>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</si>
  <si>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</si>
  <si>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</si>
  <si>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</si>
  <si>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</si>
  <si>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</si>
  <si>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</si>
  <si>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</si>
  <si>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</si>
  <si>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</si>
  <si>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</si>
  <si>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</si>
  <si>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</si>
  <si>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</si>
  <si>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</si>
  <si>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</si>
  <si>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</si>
  <si>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</si>
  <si>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</si>
  <si>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</si>
  <si>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</si>
  <si>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</si>
  <si>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</si>
  <si>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</si>
  <si>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</si>
  <si>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</si>
  <si>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</si>
  <si>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</si>
  <si>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</si>
  <si>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</si>
  <si>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</si>
  <si>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</si>
  <si>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</si>
  <si>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</si>
  <si>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</si>
  <si>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</si>
  <si>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</si>
  <si>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</si>
  <si>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</si>
  <si>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</si>
  <si>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</si>
  <si>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</si>
  <si>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</si>
  <si>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</si>
  <si>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</si>
  <si>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</si>
  <si>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</si>
  <si>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</si>
  <si>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</si>
  <si>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</si>
  <si>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</si>
  <si>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</si>
  <si>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</si>
  <si>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</si>
  <si>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</si>
  <si>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</si>
  <si>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</si>
  <si>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</si>
  <si>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</si>
  <si>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</si>
  <si>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</si>
  <si>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</si>
  <si>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</si>
  <si>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</si>
  <si>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</si>
  <si>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</si>
  <si>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</si>
  <si>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</si>
  <si>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</si>
  <si>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</si>
  <si>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</si>
  <si>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</si>
  <si>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</si>
  <si>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</si>
  <si>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</si>
  <si>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</si>
  <si>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</si>
  <si>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</si>
  <si>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</si>
  <si>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</si>
  <si>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</si>
  <si>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</si>
  <si>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</si>
  <si>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</si>
  <si>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</si>
  <si>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</si>
  <si>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</si>
  <si>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</si>
  <si>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</si>
  <si>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</si>
  <si>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</si>
  <si>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</si>
  <si>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</si>
  <si>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</si>
  <si>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</si>
  <si>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</si>
  <si>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</si>
  <si>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</si>
  <si>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</si>
  <si>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</si>
  <si>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</si>
  <si>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</si>
  <si>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</si>
  <si>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</si>
  <si>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</si>
  <si>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</si>
  <si>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</si>
  <si>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</si>
  <si>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</si>
  <si>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</si>
  <si>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</si>
  <si>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</si>
  <si>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</si>
  <si>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</si>
  <si>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</si>
  <si>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</si>
  <si>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</si>
  <si>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</si>
  <si>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</si>
  <si>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</si>
  <si>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</si>
  <si>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</si>
  <si>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</si>
  <si>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</si>
  <si>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</si>
  <si>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</si>
  <si>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</si>
  <si>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</si>
  <si>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</si>
  <si>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</si>
  <si>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</si>
  <si>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</si>
  <si>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</si>
  <si>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</si>
  <si>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</si>
  <si>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</si>
  <si>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</si>
  <si>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</si>
  <si>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</si>
  <si>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</si>
  <si>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</si>
  <si>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</si>
  <si>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</si>
  <si>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</si>
  <si>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</si>
  <si>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</si>
  <si>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</si>
  <si>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</si>
  <si>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</si>
  <si>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</si>
  <si>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</si>
  <si>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</si>
  <si>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</si>
  <si>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</si>
  <si>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</si>
  <si>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</si>
  <si>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</si>
  <si>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</si>
  <si>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</si>
  <si>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</si>
  <si>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</si>
  <si>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</si>
  <si>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</si>
  <si>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</si>
  <si>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</si>
  <si>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</si>
  <si>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</si>
  <si>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</si>
  <si>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</si>
  <si>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</si>
  <si>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</si>
  <si>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</si>
  <si>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</si>
  <si>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</si>
  <si>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</si>
  <si>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</si>
  <si>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</si>
  <si>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</si>
  <si>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</si>
  <si>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</si>
  <si>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</si>
  <si>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</si>
  <si>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</si>
  <si>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</si>
  <si>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</si>
  <si>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</si>
  <si>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</si>
  <si>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</si>
  <si>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</si>
  <si>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</si>
  <si>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</si>
  <si>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</si>
  <si>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</si>
  <si>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</si>
  <si>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</si>
  <si>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</si>
  <si>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</si>
  <si>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</si>
  <si>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</si>
  <si>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</si>
  <si>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</si>
  <si>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</si>
  <si>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</si>
  <si>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</si>
  <si>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</si>
  <si>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</si>
  <si>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</si>
  <si>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</si>
  <si>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</si>
  <si>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</si>
  <si>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</si>
  <si>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</si>
  <si>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</si>
  <si>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</si>
  <si>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</si>
  <si>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</si>
  <si>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</si>
  <si>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</si>
  <si>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</si>
  <si>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</si>
  <si>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</si>
  <si>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</si>
  <si>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</si>
  <si>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</si>
  <si>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</si>
  <si>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</si>
  <si>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</si>
  <si>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</si>
  <si>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</si>
  <si>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</si>
  <si>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</si>
  <si>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</si>
  <si>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</si>
  <si>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</si>
  <si>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</si>
  <si>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</si>
  <si>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</si>
  <si>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</si>
  <si>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</si>
  <si>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</si>
  <si>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</si>
  <si>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</si>
  <si>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</si>
  <si>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</si>
  <si>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</si>
  <si>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</si>
  <si>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</si>
  <si>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</si>
  <si>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</si>
  <si>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</si>
  <si>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</si>
  <si>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</si>
  <si>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</si>
  <si>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</si>
  <si>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</si>
  <si>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</si>
  <si>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</si>
  <si>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</si>
  <si>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</si>
  <si>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</si>
  <si>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</si>
  <si>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</si>
  <si>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</si>
  <si>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</si>
  <si>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</si>
  <si>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</si>
  <si>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</si>
  <si>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</si>
  <si>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</si>
  <si>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</si>
  <si>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</si>
  <si>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</si>
  <si>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</si>
  <si>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</si>
  <si>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</si>
  <si>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</si>
  <si>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</si>
  <si>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</si>
  <si>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</si>
  <si>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</si>
  <si>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</si>
  <si>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</si>
  <si>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</si>
  <si>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</si>
  <si>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</si>
  <si>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</si>
  <si>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</si>
  <si>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</si>
  <si>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</si>
  <si>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</si>
  <si>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</si>
  <si>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</si>
  <si>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</si>
  <si>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</si>
  <si>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</si>
  <si>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</si>
  <si>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</si>
  <si>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</si>
  <si>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</si>
  <si>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</si>
  <si>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</si>
  <si>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</si>
  <si>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</si>
  <si>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</si>
  <si>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</si>
  <si>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</si>
  <si>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</si>
  <si>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</si>
  <si>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</si>
  <si>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</si>
  <si>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</si>
  <si>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</si>
  <si>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</si>
  <si>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</si>
  <si>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</si>
  <si>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</si>
  <si>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</si>
  <si>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</si>
  <si>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</si>
  <si>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</si>
  <si>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</si>
  <si>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</si>
  <si>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</si>
  <si>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</si>
  <si>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</si>
  <si>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</si>
  <si>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</si>
  <si>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</si>
  <si>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</si>
  <si>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</si>
  <si>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</si>
  <si>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</si>
  <si>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</si>
  <si>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</si>
  <si>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</si>
  <si>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</si>
  <si>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</si>
  <si>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</si>
  <si>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</si>
  <si>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</si>
  <si>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</si>
  <si>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</si>
  <si>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</si>
  <si>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</si>
  <si>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</si>
  <si>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</si>
  <si>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</si>
  <si>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</si>
  <si>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</si>
  <si>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</si>
  <si>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</si>
  <si>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</si>
  <si>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</si>
  <si>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</si>
  <si>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</si>
  <si>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</si>
  <si>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</si>
  <si>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</si>
  <si>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</si>
  <si>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</si>
  <si>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</si>
  <si>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</si>
  <si>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</si>
  <si>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</si>
  <si>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</si>
  <si>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</si>
  <si>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</si>
  <si>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</si>
  <si>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</si>
  <si>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</si>
  <si>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</si>
  <si>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</si>
  <si>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</si>
  <si>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</si>
  <si>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</si>
  <si>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</si>
  <si>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</si>
  <si>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</si>
  <si>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</si>
  <si>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</si>
  <si>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</si>
  <si>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</si>
  <si>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</si>
  <si>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</si>
  <si>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</si>
  <si>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</si>
  <si>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</si>
  <si>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</si>
  <si>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</si>
  <si>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</si>
  <si>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</si>
  <si>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</si>
  <si>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</si>
  <si>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</si>
  <si>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</si>
  <si>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</si>
  <si>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</si>
  <si>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</si>
  <si>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</si>
  <si>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</si>
  <si>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</si>
  <si>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</si>
  <si>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</si>
  <si>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</si>
  <si>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</si>
  <si>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</si>
  <si>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</si>
  <si>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</si>
  <si>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</si>
  <si>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</si>
  <si>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</si>
  <si>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</si>
  <si>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</si>
  <si>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</si>
  <si>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</si>
  <si>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</si>
  <si>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</si>
  <si>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</si>
  <si>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</si>
  <si>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</si>
  <si>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</si>
  <si>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</si>
  <si>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</si>
  <si>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</si>
  <si>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</si>
  <si>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</si>
  <si>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</si>
  <si>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</si>
  <si>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</si>
  <si>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</si>
  <si>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</si>
  <si>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</si>
  <si>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</si>
  <si>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</si>
  <si>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</si>
  <si>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</si>
  <si>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</si>
  <si>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</si>
  <si>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</si>
  <si>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</si>
  <si>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</si>
  <si>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</si>
  <si>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</si>
  <si>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</si>
  <si>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</si>
  <si>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</si>
  <si>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</si>
  <si>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</si>
  <si>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</si>
  <si>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</si>
  <si>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</si>
  <si>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</si>
  <si>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</si>
  <si>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</si>
  <si>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</si>
  <si>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</si>
  <si>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</si>
  <si>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</si>
  <si>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</si>
  <si>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</si>
  <si>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</si>
  <si>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</si>
  <si>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</si>
  <si>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</si>
  <si>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</si>
  <si>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</si>
  <si>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</si>
  <si>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</si>
  <si>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</si>
  <si>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</si>
  <si>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</si>
  <si>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</si>
  <si>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</si>
  <si>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</si>
  <si>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</si>
  <si>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</si>
  <si>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</si>
  <si>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</si>
  <si>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</si>
  <si>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</si>
  <si>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</si>
  <si>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</si>
  <si>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</si>
  <si>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</si>
  <si>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</si>
  <si>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</si>
  <si>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</si>
  <si>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</si>
  <si>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</si>
  <si>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</si>
  <si>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</si>
  <si>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</si>
  <si>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</si>
  <si>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</si>
  <si>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</si>
  <si>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</si>
  <si>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</si>
  <si>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</si>
  <si>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</si>
  <si>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</si>
  <si>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</si>
  <si>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</si>
  <si>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</si>
  <si>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</si>
  <si>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</si>
  <si>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</si>
  <si>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</si>
  <si>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</si>
  <si>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</si>
  <si>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</si>
  <si>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</si>
  <si>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</si>
  <si>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</si>
  <si>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</si>
  <si>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</si>
  <si>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</si>
  <si>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</si>
  <si>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</si>
  <si>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</si>
  <si>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</si>
  <si>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</si>
  <si>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</si>
  <si>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</si>
  <si>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</si>
  <si>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</si>
  <si>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</si>
  <si>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</si>
  <si>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</si>
  <si>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</si>
  <si>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</si>
  <si>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</si>
  <si>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</si>
  <si>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</si>
  <si>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</si>
  <si>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</si>
  <si>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</si>
  <si>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</si>
  <si>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</si>
  <si>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</si>
  <si>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</si>
  <si>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</si>
  <si>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</si>
  <si>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</si>
  <si>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</si>
  <si>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</si>
  <si>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</si>
  <si>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</si>
  <si>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</si>
  <si>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</si>
  <si>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</si>
  <si>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</si>
  <si>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</si>
  <si>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</si>
  <si>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</si>
  <si>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</si>
  <si>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</si>
  <si>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</si>
  <si>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</si>
  <si>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</si>
  <si>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</si>
  <si>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</si>
  <si>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</si>
  <si>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</si>
  <si>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</si>
  <si>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</si>
  <si>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</si>
  <si>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</si>
  <si>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</si>
  <si>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</si>
  <si>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</si>
  <si>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</si>
  <si>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</si>
  <si>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</si>
  <si>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</si>
  <si>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</si>
  <si>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</si>
  <si>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</si>
  <si>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</si>
  <si>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</si>
  <si>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</si>
  <si>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</si>
  <si>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</si>
  <si>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</si>
  <si>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</si>
  <si>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</si>
  <si>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</si>
  <si>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</si>
  <si>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</si>
  <si>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</si>
  <si>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</si>
  <si>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</si>
  <si>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</si>
  <si>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</si>
  <si>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</si>
  <si>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</si>
  <si>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</si>
  <si>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</si>
  <si>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</si>
  <si>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</si>
  <si>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</si>
  <si>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</si>
  <si>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</si>
  <si>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</si>
  <si>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</si>
  <si>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</si>
  <si>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</si>
  <si>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</si>
  <si>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</si>
  <si>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</si>
  <si>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</si>
  <si>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</si>
  <si>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</si>
  <si>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</si>
  <si>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</si>
  <si>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</si>
  <si>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</si>
  <si>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</si>
  <si>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</si>
  <si>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</si>
  <si>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</si>
  <si>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</si>
  <si>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</si>
  <si>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</si>
  <si>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</si>
  <si>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</si>
  <si>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</si>
  <si>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</si>
  <si>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</si>
  <si>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</si>
  <si>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</si>
  <si>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</si>
  <si>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</si>
  <si>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</si>
  <si>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</si>
  <si>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</si>
  <si>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</si>
  <si>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</si>
  <si>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</si>
  <si>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</si>
  <si>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</si>
  <si>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</si>
  <si>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</si>
  <si>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</si>
  <si>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</si>
  <si>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</si>
  <si>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</si>
  <si>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</si>
  <si>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</si>
  <si>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</si>
  <si>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</si>
  <si>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</si>
  <si>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</si>
  <si>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</si>
  <si>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</si>
  <si>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</si>
  <si>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</si>
  <si>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</si>
  <si>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</si>
  <si>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</si>
  <si>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</si>
  <si>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</si>
  <si>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</si>
  <si>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</si>
  <si>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</si>
  <si>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</si>
  <si>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</si>
  <si>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</si>
  <si>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</si>
  <si>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</si>
  <si>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</si>
  <si>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</si>
  <si>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</si>
  <si>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</si>
  <si>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</si>
  <si>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</si>
  <si>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</si>
  <si>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</si>
  <si>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</si>
  <si>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</si>
  <si>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</si>
  <si>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</si>
  <si>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</si>
  <si>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</si>
  <si>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</si>
  <si>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</si>
  <si>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</si>
  <si>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</si>
  <si>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</si>
  <si>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</si>
  <si>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</si>
  <si>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</si>
  <si>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</si>
  <si>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</si>
  <si>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</si>
  <si>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</si>
  <si>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</si>
  <si>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</si>
  <si>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</si>
  <si>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</si>
  <si>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</si>
  <si>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</si>
  <si>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</si>
  <si>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</si>
  <si>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</si>
  <si>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</si>
  <si>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</si>
  <si>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</si>
  <si>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</si>
  <si>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</si>
  <si>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</si>
  <si>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</si>
  <si>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</si>
  <si>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</si>
  <si>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</si>
  <si>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</si>
  <si>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</si>
  <si>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</si>
  <si>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</si>
  <si>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</si>
  <si>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</si>
  <si>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</si>
  <si>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</si>
  <si>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</si>
  <si>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</si>
  <si>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</si>
  <si>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</si>
  <si>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</si>
  <si>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</si>
  <si>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</si>
  <si>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</si>
  <si>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</si>
  <si>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</si>
  <si>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</si>
  <si>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</si>
  <si>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</si>
  <si>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</si>
  <si>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</si>
  <si>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</si>
  <si>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</si>
  <si>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</si>
  <si>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</si>
  <si>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</si>
  <si>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</si>
  <si>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</si>
  <si>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</si>
  <si>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</si>
  <si>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</si>
  <si>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</si>
  <si>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</si>
  <si>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</si>
  <si>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</si>
  <si>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</si>
  <si>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</si>
  <si>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</si>
  <si>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</si>
  <si>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</si>
  <si>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</si>
  <si>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</si>
  <si>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</si>
  <si>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</si>
  <si>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</si>
  <si>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</si>
  <si>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</si>
  <si>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</si>
  <si>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</si>
  <si>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</si>
  <si>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</si>
  <si>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</si>
  <si>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</si>
  <si>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</si>
  <si>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</si>
  <si>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</si>
  <si>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</si>
  <si>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</si>
  <si>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</si>
  <si>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</si>
  <si>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</si>
  <si>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</si>
  <si>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</si>
  <si>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</si>
  <si>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</si>
  <si>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</si>
  <si>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</si>
  <si>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</si>
  <si>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</si>
  <si>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</si>
  <si>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</si>
  <si>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</si>
  <si>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</si>
  <si>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</si>
  <si>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</si>
  <si>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</si>
  <si>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</si>
  <si>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</si>
  <si>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</si>
  <si>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</si>
  <si>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</si>
  <si>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</si>
  <si>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</si>
  <si>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</si>
  <si>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</si>
  <si>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</si>
  <si>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</si>
  <si>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</si>
  <si>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</si>
  <si>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</si>
  <si>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</si>
  <si>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</si>
  <si>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</si>
  <si>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</si>
  <si>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</si>
  <si>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</si>
  <si>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</si>
  <si>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</si>
  <si>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</si>
  <si>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</si>
  <si>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</si>
  <si>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</si>
  <si>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</si>
  <si>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</si>
  <si>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</si>
  <si>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</si>
  <si>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</si>
  <si>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</si>
  <si>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</si>
  <si>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</si>
  <si>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</si>
  <si>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</si>
  <si>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</si>
  <si>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</si>
  <si>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</si>
  <si>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</si>
  <si>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</si>
  <si>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</si>
  <si>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</si>
  <si>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</si>
  <si>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</si>
  <si>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</si>
  <si>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</si>
  <si>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</si>
  <si>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</si>
  <si>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</si>
  <si>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</si>
  <si>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</si>
  <si>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</si>
  <si>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</si>
  <si>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</si>
  <si>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</si>
  <si>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</si>
  <si>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</si>
  <si>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</si>
  <si>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</si>
  <si>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</si>
  <si>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</si>
  <si>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</si>
  <si>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</si>
  <si>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</si>
  <si>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</si>
  <si>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</si>
  <si>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</si>
  <si>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</si>
  <si>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</si>
  <si>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</si>
  <si>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</si>
  <si>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</si>
  <si>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</si>
  <si>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</si>
  <si>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</si>
  <si>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</si>
  <si>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</si>
  <si>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</si>
  <si>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</si>
  <si>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</si>
  <si>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</si>
  <si>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</si>
  <si>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</si>
  <si>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</si>
  <si>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</si>
  <si>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</si>
  <si>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</si>
  <si>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</si>
  <si>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</si>
  <si>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</si>
  <si>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</si>
  <si>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</si>
  <si>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</si>
  <si>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</si>
  <si>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</si>
  <si>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</si>
  <si>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</si>
  <si>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</si>
  <si>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</si>
  <si>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</si>
  <si>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</si>
  <si>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</si>
  <si>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</si>
  <si>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</si>
  <si>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</si>
  <si>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</si>
  <si>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</si>
  <si>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</si>
  <si>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</si>
  <si>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</si>
  <si>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</si>
  <si>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</si>
  <si>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</si>
  <si>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</si>
  <si>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</si>
  <si>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</si>
  <si>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</si>
  <si>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</si>
  <si>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</si>
  <si>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</si>
  <si>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</si>
  <si>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</si>
  <si>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</si>
  <si>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</si>
  <si>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</si>
  <si>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</si>
  <si>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</si>
  <si>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</si>
  <si>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</si>
  <si>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</si>
  <si>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</si>
  <si>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</si>
  <si>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</si>
  <si>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</si>
  <si>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</si>
  <si>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</si>
  <si>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</si>
  <si>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</si>
  <si>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</si>
  <si>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</si>
  <si>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</si>
  <si>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</si>
  <si>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</si>
  <si>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</si>
  <si>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</si>
  <si>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</si>
  <si>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</si>
  <si>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</si>
  <si>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</si>
  <si>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</si>
  <si>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</si>
  <si>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</si>
  <si>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</si>
  <si>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</si>
  <si>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</si>
  <si>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</si>
  <si>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</si>
  <si>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</si>
  <si>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</si>
  <si>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</si>
  <si>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</si>
  <si>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</si>
  <si>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</si>
  <si>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</si>
  <si>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</si>
  <si>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</si>
  <si>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</si>
  <si>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</si>
  <si>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</si>
  <si>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</si>
  <si>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</si>
  <si>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</si>
  <si>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</si>
  <si>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</si>
  <si>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</si>
  <si>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</si>
  <si>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</si>
  <si>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</si>
  <si>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</si>
  <si>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</si>
  <si>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</si>
  <si>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</si>
  <si>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</si>
  <si>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</si>
  <si>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</si>
  <si>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</si>
  <si>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</si>
  <si>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</si>
  <si>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</si>
  <si>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</si>
  <si>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</si>
  <si>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</si>
  <si>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</si>
  <si>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</si>
  <si>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</si>
  <si>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</si>
  <si>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</si>
  <si>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</si>
  <si>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</si>
  <si>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</si>
  <si>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</si>
  <si>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</si>
  <si>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</si>
  <si>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</si>
  <si>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</si>
  <si>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</si>
  <si>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</si>
  <si>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</si>
  <si>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</si>
  <si>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</si>
  <si>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</si>
  <si>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</si>
  <si>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</si>
  <si>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</si>
  <si>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</si>
  <si>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</si>
  <si>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</si>
  <si>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</si>
  <si>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</si>
  <si>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</si>
  <si>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</si>
  <si>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</si>
  <si>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</si>
  <si>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</si>
  <si>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</si>
  <si>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</si>
  <si>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</si>
  <si>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</si>
  <si>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</si>
  <si>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</si>
  <si>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</si>
  <si>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</si>
  <si>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</si>
  <si>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</si>
  <si>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</si>
  <si>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</si>
  <si>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</si>
  <si>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</si>
  <si>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</si>
  <si>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</si>
  <si>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</si>
  <si>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</si>
  <si>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</si>
  <si>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</si>
  <si>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</si>
  <si>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</si>
  <si>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</si>
  <si>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</si>
  <si>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</si>
  <si>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</si>
  <si>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</si>
  <si>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</si>
  <si>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</si>
  <si>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</si>
  <si>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</si>
  <si>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</si>
  <si>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</si>
  <si>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</si>
  <si>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</si>
  <si>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</si>
  <si>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</si>
  <si>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</si>
  <si>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</si>
  <si>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</si>
  <si>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</si>
  <si>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</si>
  <si>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</si>
  <si>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</si>
  <si>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</si>
  <si>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</si>
  <si>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</si>
  <si>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</si>
  <si>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</si>
  <si>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</si>
  <si>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</si>
  <si>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</si>
  <si>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</si>
  <si>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</si>
  <si>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</si>
  <si>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</si>
  <si>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</si>
  <si>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</si>
  <si>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</si>
  <si>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</si>
  <si>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</si>
  <si>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</si>
  <si>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</si>
  <si>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</si>
  <si>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</si>
  <si>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</si>
  <si>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</si>
  <si>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</si>
  <si>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</si>
  <si>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</si>
  <si>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</si>
  <si>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</si>
  <si>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</si>
  <si>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</si>
  <si>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</si>
  <si>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</si>
  <si>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</si>
  <si>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</si>
  <si>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</si>
  <si>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</si>
  <si>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</si>
  <si>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</si>
  <si>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</si>
  <si>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</si>
  <si>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</si>
  <si>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</si>
  <si>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</si>
  <si>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</si>
  <si>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</si>
  <si>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</si>
  <si>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</si>
  <si>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</si>
  <si>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</si>
  <si>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</si>
  <si>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</si>
  <si>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</si>
  <si>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</si>
  <si>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</si>
  <si>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</si>
  <si>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</si>
  <si>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</si>
  <si>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</si>
  <si>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</si>
  <si>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</si>
  <si>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</si>
  <si>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</si>
  <si>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</si>
  <si>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</si>
  <si>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</si>
  <si>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</si>
  <si>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</si>
  <si>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</si>
  <si>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</si>
  <si>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</si>
  <si>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</si>
  <si>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</si>
  <si>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</si>
  <si>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</si>
  <si>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</si>
  <si>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</si>
  <si>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</si>
  <si>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</si>
  <si>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</si>
  <si>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</si>
  <si>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</si>
  <si>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</si>
  <si>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</si>
  <si>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</si>
  <si>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</si>
  <si>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</si>
  <si>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</si>
  <si>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</si>
  <si>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</si>
  <si>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</si>
  <si>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</si>
  <si>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</si>
  <si>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</si>
  <si>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</si>
  <si>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</si>
  <si>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</si>
  <si>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</si>
  <si>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</si>
  <si>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</si>
  <si>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</si>
  <si>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</si>
  <si>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</si>
  <si>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</si>
  <si>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</si>
  <si>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</si>
  <si>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</si>
  <si>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</si>
  <si>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</si>
  <si>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</si>
  <si>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</si>
  <si>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</si>
  <si>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</si>
  <si>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</si>
  <si>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</si>
  <si>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</si>
  <si>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</si>
  <si>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</si>
  <si>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</si>
  <si>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</si>
  <si>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</si>
  <si>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</si>
  <si>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</si>
  <si>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</si>
  <si>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</si>
  <si>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</si>
  <si>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</si>
  <si>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</si>
  <si>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</si>
  <si>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</si>
  <si>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</si>
  <si>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</si>
  <si>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</si>
  <si>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</si>
  <si>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</si>
  <si>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</si>
  <si>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</si>
  <si>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</si>
  <si>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</si>
  <si>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</si>
  <si>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</si>
  <si>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</si>
  <si>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</si>
  <si>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</si>
  <si>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</si>
  <si>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</si>
  <si>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</si>
  <si>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</si>
  <si>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</si>
  <si>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</si>
  <si>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</si>
  <si>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</si>
  <si>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</si>
  <si>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</si>
  <si>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</si>
  <si>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</si>
  <si>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</si>
  <si>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</si>
  <si>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</si>
  <si>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</si>
  <si>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</si>
  <si>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</si>
  <si>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</si>
  <si>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</si>
  <si>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</si>
  <si>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</si>
  <si>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</si>
  <si>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</si>
  <si>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</si>
  <si>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</si>
  <si>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</si>
  <si>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</si>
  <si>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</si>
  <si>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</si>
  <si>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</si>
  <si>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</si>
  <si>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</si>
  <si>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</si>
  <si>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</si>
  <si>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</si>
  <si>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</si>
  <si>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</si>
  <si>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</si>
  <si>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</si>
  <si>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</si>
  <si>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</si>
  <si>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</si>
  <si>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</si>
  <si>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</si>
  <si>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</si>
  <si>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</si>
  <si>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</si>
  <si>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</si>
  <si>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</si>
  <si>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</si>
  <si>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</si>
  <si>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</si>
  <si>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</si>
  <si>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</si>
  <si>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</si>
  <si>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</si>
  <si>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</si>
  <si>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</si>
  <si>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</si>
  <si>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</si>
  <si>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</si>
  <si>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</si>
  <si>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</si>
  <si>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</si>
  <si>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</si>
  <si>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</si>
  <si>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</si>
  <si>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</si>
  <si>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</si>
  <si>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</si>
  <si>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</si>
  <si>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</si>
  <si>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</si>
  <si>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</si>
  <si>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</si>
  <si>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</si>
  <si>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</si>
  <si>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</si>
  <si>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</si>
  <si>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</si>
  <si>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</si>
  <si>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</si>
  <si>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</si>
  <si>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</si>
  <si>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</si>
  <si>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</si>
  <si>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</si>
  <si>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</si>
  <si>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</si>
  <si>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</si>
  <si>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</si>
  <si>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</si>
  <si>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</si>
  <si>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</si>
  <si>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</si>
  <si>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</si>
  <si>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</si>
  <si>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</si>
  <si>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</si>
  <si>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</si>
  <si>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</si>
  <si>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</si>
  <si>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</si>
  <si>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</si>
  <si>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</si>
  <si>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</si>
  <si>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</si>
  <si>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</si>
  <si>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</si>
  <si>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</si>
  <si>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</si>
  <si>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</si>
  <si>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</si>
  <si>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</si>
  <si>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</si>
  <si>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</si>
  <si>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</si>
  <si>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</si>
  <si>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</si>
  <si>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</si>
  <si>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</si>
  <si>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</si>
  <si>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</si>
  <si>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</si>
  <si>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</si>
  <si>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</si>
  <si>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</si>
  <si>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</si>
  <si>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</si>
  <si>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</si>
  <si>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</si>
  <si>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</si>
  <si>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</si>
  <si>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</si>
  <si>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</si>
  <si>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</si>
  <si>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</si>
  <si>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</si>
  <si>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</si>
  <si>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</si>
  <si>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</si>
  <si>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</si>
  <si>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</si>
  <si>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</si>
  <si>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</si>
  <si>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</si>
  <si>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</si>
  <si>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</si>
  <si>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</si>
  <si>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</si>
  <si>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</si>
  <si>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</si>
  <si>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</si>
  <si>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</si>
  <si>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</si>
  <si>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</si>
  <si>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</si>
  <si>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</si>
  <si>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</si>
  <si>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</si>
  <si>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</si>
  <si>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</si>
  <si>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</si>
  <si>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</si>
  <si>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</si>
  <si>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</si>
  <si>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</si>
  <si>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</si>
  <si>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</si>
  <si>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</si>
  <si>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</si>
  <si>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</si>
  <si>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</si>
  <si>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</si>
  <si>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</si>
  <si>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</si>
  <si>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</si>
  <si>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</si>
  <si>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</si>
  <si>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</si>
  <si>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</si>
  <si>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</si>
  <si>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</si>
  <si>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</si>
  <si>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</si>
  <si>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</si>
  <si>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</si>
  <si>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</si>
  <si>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</si>
  <si>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</si>
  <si>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</si>
  <si>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</si>
  <si>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</si>
  <si>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</si>
  <si>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</si>
  <si>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</si>
  <si>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</si>
  <si>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</si>
  <si>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</si>
  <si>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</si>
  <si>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</si>
  <si>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</si>
  <si>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</si>
  <si>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</si>
  <si>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</si>
  <si>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</si>
  <si>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</si>
  <si>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</si>
  <si>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</si>
  <si>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</si>
  <si>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</si>
  <si>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</si>
  <si>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</si>
  <si>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</si>
  <si>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</si>
  <si>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</si>
  <si>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</si>
  <si>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</si>
  <si>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</si>
  <si>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</si>
  <si>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</si>
  <si>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</si>
  <si>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</si>
  <si>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</si>
  <si>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</si>
  <si>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</si>
  <si>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</si>
  <si>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</si>
  <si>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</si>
  <si>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</si>
  <si>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</si>
  <si>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</si>
  <si>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</si>
  <si>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</si>
  <si>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</si>
  <si>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</si>
  <si>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</si>
  <si>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</si>
  <si>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</si>
  <si>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</si>
  <si>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</si>
  <si>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</si>
  <si>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</si>
  <si>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</si>
  <si>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</si>
  <si>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</si>
  <si>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</si>
  <si>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</si>
  <si>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</si>
  <si>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</si>
  <si>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</si>
  <si>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</si>
  <si>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</si>
  <si>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</si>
  <si>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</si>
  <si>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</si>
  <si>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</si>
  <si>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</si>
  <si>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</si>
  <si>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</si>
  <si>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</si>
  <si>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</si>
  <si>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</si>
  <si>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</si>
  <si>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</si>
  <si>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</si>
  <si>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</si>
  <si>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</si>
  <si>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</si>
  <si>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</si>
  <si>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</si>
  <si>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</si>
  <si>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</si>
  <si>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</si>
  <si>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</si>
  <si>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</si>
  <si>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</si>
  <si>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</si>
  <si>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</si>
  <si>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</si>
  <si>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</si>
  <si>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</si>
  <si>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</si>
  <si>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</si>
  <si>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</si>
  <si>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</si>
  <si>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</si>
  <si>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</si>
  <si>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</si>
  <si>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</si>
  <si>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</si>
  <si>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</si>
  <si>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</si>
  <si>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</si>
  <si>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</si>
  <si>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</si>
  <si>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</si>
  <si>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</si>
  <si>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</si>
  <si>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</si>
  <si>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</si>
  <si>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</si>
  <si>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</si>
  <si>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</si>
  <si>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</si>
  <si>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</si>
  <si>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</si>
  <si>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</si>
  <si>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</si>
  <si>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</si>
  <si>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</si>
  <si>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</si>
  <si>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</si>
  <si>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</si>
  <si>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</si>
  <si>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</si>
  <si>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</si>
  <si>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</si>
  <si>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</si>
  <si>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</si>
  <si>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</si>
  <si>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</si>
  <si>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</si>
  <si>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</si>
  <si>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</si>
  <si>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</si>
  <si>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</si>
  <si>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</si>
  <si>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</si>
  <si>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</si>
  <si>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</si>
  <si>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</si>
  <si>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</si>
  <si>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</si>
  <si>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</si>
  <si>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</si>
  <si>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</si>
  <si>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</si>
  <si>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</si>
  <si>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</si>
  <si>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</si>
  <si>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</si>
  <si>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</si>
  <si>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</si>
  <si>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</si>
  <si>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</si>
  <si>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</si>
  <si>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</si>
  <si>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</si>
  <si>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</si>
  <si>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</si>
  <si>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</si>
  <si>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</si>
  <si>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</si>
  <si>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</si>
  <si>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</si>
  <si>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</si>
  <si>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</si>
  <si>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</si>
  <si>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</si>
  <si>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</si>
  <si>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</si>
  <si>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</si>
  <si>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</si>
  <si>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</si>
  <si>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</si>
  <si>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</si>
  <si>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</si>
  <si>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</si>
  <si>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</si>
  <si>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</si>
  <si>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</si>
  <si>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</si>
  <si>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</si>
  <si>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</si>
  <si>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</si>
  <si>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</si>
  <si>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</si>
  <si>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</si>
  <si>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</si>
  <si>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</si>
  <si>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</si>
  <si>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</si>
  <si>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</si>
  <si>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</si>
  <si>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</si>
  <si>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</si>
  <si>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</si>
  <si>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</si>
  <si>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</si>
  <si>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</si>
  <si>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</si>
  <si>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</si>
  <si>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</si>
  <si>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</si>
  <si>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</si>
  <si>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</si>
  <si>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</si>
  <si>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</si>
  <si>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</si>
  <si>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</si>
  <si>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</si>
  <si>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</si>
  <si>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</si>
  <si>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</si>
  <si>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</si>
  <si>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</si>
  <si>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</si>
  <si>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</si>
  <si>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</si>
  <si>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</si>
  <si>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</si>
  <si>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</si>
  <si>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</si>
  <si>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</si>
  <si>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</si>
  <si>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</si>
  <si>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</si>
  <si>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</si>
  <si>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</si>
  <si>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</si>
  <si>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</si>
  <si>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</si>
  <si>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</si>
  <si>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</si>
  <si>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</si>
  <si>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</si>
  <si>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</si>
  <si>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</si>
  <si>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</si>
  <si>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</si>
  <si>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</si>
  <si>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</si>
  <si>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</si>
  <si>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</si>
  <si>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</si>
  <si>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</si>
  <si>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</si>
  <si>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</si>
  <si>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</si>
  <si>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</si>
  <si>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</si>
  <si>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</si>
  <si>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</si>
  <si>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</si>
  <si>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</si>
  <si>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</si>
  <si>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</si>
  <si>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</si>
  <si>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</si>
  <si>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</si>
  <si>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</si>
  <si>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</si>
  <si>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</si>
  <si>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</si>
  <si>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</si>
  <si>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</si>
  <si>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</si>
  <si>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</si>
  <si>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</si>
  <si>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</si>
  <si>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</si>
  <si>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</si>
  <si>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</si>
  <si>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</si>
  <si>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</si>
  <si>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</si>
  <si>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</si>
  <si>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</si>
  <si>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</si>
  <si>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</si>
  <si>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</si>
  <si>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</si>
  <si>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</si>
  <si>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</si>
  <si>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</si>
  <si>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</si>
  <si>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</si>
  <si>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</si>
  <si>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</si>
  <si>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</si>
  <si>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</si>
  <si>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</si>
  <si>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</si>
  <si>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</si>
  <si>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</si>
  <si>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</si>
  <si>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</si>
  <si>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</si>
  <si>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</si>
  <si>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</si>
  <si>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</si>
  <si>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</si>
  <si>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</si>
  <si>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</si>
  <si>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</si>
  <si>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</si>
  <si>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</si>
  <si>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</si>
  <si>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</si>
  <si>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</si>
  <si>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</si>
  <si>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</si>
  <si>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</si>
  <si>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</si>
  <si>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</si>
  <si>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</si>
  <si>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</si>
  <si>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</si>
  <si>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</si>
  <si>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</si>
  <si>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</si>
  <si>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</si>
  <si>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</si>
  <si>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</si>
  <si>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</si>
  <si>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</si>
  <si>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</si>
  <si>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</si>
  <si>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</si>
  <si>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</si>
  <si>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</si>
  <si>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</si>
  <si>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</si>
  <si>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</si>
  <si>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</si>
  <si>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</si>
  <si>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</si>
  <si>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</si>
  <si>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</si>
  <si>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</si>
  <si>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</si>
  <si>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</si>
  <si>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</si>
  <si>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</si>
  <si>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</si>
  <si>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</si>
  <si>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</si>
  <si>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</si>
  <si>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</si>
  <si>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</si>
  <si>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</si>
  <si>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</si>
  <si>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</si>
  <si>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</si>
  <si>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</si>
  <si>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</si>
  <si>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</si>
  <si>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</si>
  <si>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</si>
  <si>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</si>
  <si>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</si>
  <si>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</si>
  <si>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</si>
  <si>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</si>
  <si>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</si>
  <si>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</si>
  <si>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</si>
  <si>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</si>
  <si>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</si>
  <si>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</si>
  <si>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</si>
  <si>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</si>
  <si>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</si>
  <si>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</si>
  <si>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</si>
  <si>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</si>
  <si>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</si>
  <si>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</si>
  <si>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</si>
  <si>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</si>
  <si>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</si>
  <si>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</si>
  <si>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</si>
  <si>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</si>
  <si>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</si>
  <si>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</si>
  <si>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</si>
  <si>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</si>
  <si>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</si>
  <si>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</si>
  <si>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</si>
  <si>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</si>
  <si>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</si>
  <si>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</si>
  <si>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</si>
  <si>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</si>
  <si>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</si>
  <si>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</si>
  <si>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</si>
  <si>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</si>
  <si>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</si>
  <si>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</si>
  <si>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</si>
  <si>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</si>
  <si>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</si>
  <si>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</si>
  <si>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</si>
  <si>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</si>
  <si>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</si>
  <si>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</si>
  <si>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</si>
  <si>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</si>
  <si>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</si>
  <si>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</si>
  <si>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</si>
  <si>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</si>
  <si>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</si>
  <si>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</si>
  <si>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</si>
  <si>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</si>
  <si>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</si>
  <si>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</si>
  <si>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</si>
  <si>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</si>
  <si>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</si>
  <si>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</si>
  <si>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</si>
  <si>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</si>
  <si>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</si>
  <si>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</si>
  <si>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</si>
  <si>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</si>
  <si>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</si>
  <si>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</si>
  <si>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</si>
  <si>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</si>
  <si>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</si>
  <si>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</si>
  <si>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</si>
  <si>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</si>
  <si>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</si>
  <si>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</si>
  <si>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</si>
  <si>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</si>
  <si>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</si>
  <si>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</si>
  <si>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</si>
  <si>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</si>
  <si>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</si>
  <si>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</si>
  <si>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</si>
  <si>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</si>
  <si>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</si>
  <si>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</si>
  <si>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</si>
  <si>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</si>
  <si>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</si>
  <si>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</si>
  <si>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</si>
  <si>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</si>
  <si>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</si>
  <si>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</si>
  <si>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</si>
  <si>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</si>
  <si>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</si>
  <si>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</si>
  <si>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</si>
  <si>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</si>
  <si>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</si>
  <si>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</si>
  <si>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</si>
  <si>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</si>
  <si>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</si>
  <si>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</si>
  <si>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</si>
  <si>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</si>
  <si>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</si>
  <si>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</si>
  <si>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</si>
  <si>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</si>
  <si>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</si>
  <si>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</si>
  <si>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</si>
  <si>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</si>
  <si>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</si>
  <si>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</si>
  <si>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</si>
  <si>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</si>
  <si>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</si>
  <si>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</si>
  <si>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</si>
  <si>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</si>
  <si>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</si>
  <si>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</si>
  <si>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</si>
  <si>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</si>
  <si>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</si>
  <si>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</si>
  <si>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</si>
  <si>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</si>
  <si>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</si>
  <si>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</si>
  <si>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</si>
  <si>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</si>
  <si>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</si>
  <si>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</si>
  <si>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</si>
  <si>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</si>
  <si>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</si>
  <si>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</si>
  <si>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</si>
  <si>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</si>
  <si>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</si>
  <si>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</si>
  <si>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</si>
  <si>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</si>
  <si>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</si>
  <si>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</si>
  <si>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</si>
  <si>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</si>
  <si>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</si>
  <si>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</si>
  <si>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</si>
  <si>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</si>
  <si>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</si>
  <si>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</si>
  <si>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</si>
  <si>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</si>
  <si>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</si>
  <si>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</si>
  <si>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</si>
  <si>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</si>
  <si>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</si>
  <si>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</si>
  <si>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</si>
  <si>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</si>
  <si>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</si>
  <si>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</si>
  <si>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</si>
  <si>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</si>
  <si>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</si>
  <si>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</si>
  <si>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</si>
  <si>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</si>
  <si>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</si>
  <si>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</si>
  <si>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</si>
  <si>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</si>
  <si>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</si>
  <si>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</si>
  <si>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</si>
  <si>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</si>
  <si>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</si>
  <si>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</si>
  <si>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</si>
  <si>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</si>
  <si>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</si>
  <si>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</si>
  <si>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</si>
  <si>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</si>
  <si>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</si>
  <si>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</si>
  <si>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</si>
  <si>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</si>
  <si>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</si>
  <si>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</si>
  <si>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</si>
  <si>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</si>
  <si>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</si>
  <si>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</si>
  <si>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</si>
  <si>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</si>
  <si>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</si>
  <si>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</si>
  <si>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</si>
  <si>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</si>
  <si>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</si>
  <si>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</si>
  <si>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</si>
  <si>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</si>
  <si>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</si>
  <si>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</si>
  <si>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</si>
  <si>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</si>
  <si>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</si>
  <si>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</si>
  <si>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</si>
  <si>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</si>
  <si>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</si>
  <si>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</si>
  <si>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</si>
  <si>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</si>
  <si>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</si>
  <si>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</si>
  <si>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</si>
  <si>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</si>
  <si>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</si>
  <si>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</si>
  <si>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</si>
  <si>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</si>
  <si>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</si>
  <si>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</si>
  <si>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</si>
  <si>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</si>
  <si>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</si>
  <si>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</si>
  <si>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</si>
  <si>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</si>
  <si>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</si>
  <si>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</si>
  <si>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</si>
  <si>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</si>
  <si>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</si>
  <si>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</si>
  <si>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</si>
  <si>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</si>
  <si>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</si>
  <si>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</si>
  <si>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</si>
  <si>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</si>
  <si>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</si>
  <si>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</si>
  <si>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</si>
  <si>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</si>
  <si>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</si>
  <si>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</si>
  <si>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</si>
  <si>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</si>
  <si>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</si>
  <si>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</si>
  <si>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</si>
  <si>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</si>
  <si>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</si>
  <si>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</si>
  <si>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</si>
  <si>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</si>
  <si>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</si>
  <si>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</si>
  <si>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</si>
  <si>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</si>
  <si>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</si>
  <si>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</si>
  <si>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</si>
  <si>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</si>
  <si>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</si>
  <si>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</si>
  <si>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</si>
  <si>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</si>
  <si>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</si>
  <si>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</si>
  <si>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</si>
  <si>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</si>
  <si>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</si>
  <si>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</si>
  <si>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</si>
  <si>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</si>
  <si>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</si>
  <si>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</si>
  <si>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</si>
  <si>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</si>
  <si>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</si>
  <si>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</si>
  <si>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</si>
  <si>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</si>
  <si>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</si>
  <si>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</si>
  <si>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</si>
  <si>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</si>
  <si>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</si>
  <si>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</si>
  <si>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</si>
  <si>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</si>
  <si>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</si>
  <si>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</si>
  <si>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</si>
  <si>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</si>
  <si>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</si>
  <si>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</si>
  <si>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</si>
  <si>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</si>
  <si>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</si>
  <si>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</si>
  <si>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</si>
  <si>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</si>
  <si>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</si>
  <si>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</si>
  <si>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</si>
  <si>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</si>
  <si>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</si>
  <si>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</si>
  <si>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</si>
  <si>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</si>
  <si>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</si>
  <si>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</si>
  <si>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</si>
  <si>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</si>
  <si>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</si>
  <si>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</si>
  <si>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</si>
  <si>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</si>
  <si>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</si>
  <si>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</si>
  <si>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</si>
  <si>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</si>
  <si>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</si>
  <si>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</si>
  <si>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</si>
  <si>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</si>
  <si>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</si>
  <si>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</si>
  <si>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</si>
  <si>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</si>
  <si>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</si>
  <si>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</si>
  <si>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</si>
  <si>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</si>
  <si>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</si>
  <si>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</si>
  <si>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</si>
  <si>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</si>
  <si>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</si>
  <si>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</si>
  <si>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</si>
  <si>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</si>
  <si>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</si>
  <si>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</si>
  <si>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</si>
  <si>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</si>
  <si>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</si>
  <si>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</si>
  <si>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</si>
  <si>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</si>
  <si>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</si>
  <si>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</si>
  <si>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</si>
  <si>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</si>
  <si>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</si>
  <si>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</si>
  <si>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</si>
  <si>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</si>
  <si>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</si>
  <si>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</si>
  <si>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</si>
  <si>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</si>
  <si>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</si>
  <si>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</si>
  <si>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</si>
  <si>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</si>
  <si>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</si>
  <si>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</si>
  <si>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</si>
  <si>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</si>
  <si>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</si>
  <si>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</si>
  <si>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</si>
  <si>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</si>
  <si>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</si>
  <si>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</si>
  <si>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</si>
  <si>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</si>
  <si>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</si>
  <si>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</si>
  <si>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</si>
  <si>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</si>
  <si>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</si>
  <si>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</si>
  <si>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</si>
  <si>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</si>
  <si>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</si>
  <si>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</si>
  <si>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</si>
  <si>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</si>
  <si>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</si>
  <si>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</si>
  <si>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</si>
  <si>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</si>
  <si>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</si>
  <si>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</si>
  <si>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</si>
  <si>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</si>
  <si>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</si>
  <si>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</si>
  <si>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</si>
  <si>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</si>
  <si>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</si>
  <si>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</si>
  <si>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</si>
  <si>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</si>
  <si>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</si>
  <si>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</si>
  <si>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</si>
  <si>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</si>
  <si>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</si>
  <si>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</si>
  <si>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</si>
  <si>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</si>
  <si>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</si>
  <si>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</si>
  <si>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</si>
  <si>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</si>
  <si>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</si>
  <si>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</si>
  <si>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</si>
  <si>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</si>
  <si>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</si>
  <si>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</si>
  <si>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</si>
  <si>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</si>
  <si>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</si>
  <si>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</si>
  <si>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</si>
  <si>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</si>
  <si>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</si>
  <si>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</si>
  <si>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</si>
  <si>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</si>
  <si>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</si>
  <si>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</si>
  <si>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</si>
  <si>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</si>
  <si>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</si>
  <si>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</si>
  <si>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</si>
  <si>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</si>
  <si>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</si>
  <si>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</si>
  <si>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</si>
  <si>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</si>
  <si>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</si>
  <si>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</si>
  <si>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</si>
  <si>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</si>
  <si>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</si>
  <si>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</si>
  <si>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</si>
  <si>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</si>
  <si>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</si>
  <si>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</si>
  <si>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</si>
  <si>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</si>
  <si>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</si>
  <si>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</si>
  <si>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</si>
  <si>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</si>
  <si>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</si>
  <si>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</si>
  <si>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</si>
  <si>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</si>
  <si>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</si>
  <si>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</si>
  <si>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</si>
  <si>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</si>
  <si>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</si>
  <si>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</si>
  <si>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</si>
  <si>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</si>
  <si>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</si>
  <si>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</si>
  <si>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</si>
  <si>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</si>
  <si>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</si>
  <si>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</si>
  <si>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</si>
  <si>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</si>
  <si>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</si>
  <si>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</si>
  <si>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</si>
  <si>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</si>
  <si>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</si>
  <si>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</si>
  <si>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</si>
  <si>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</si>
  <si>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</si>
  <si>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</si>
  <si>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</si>
  <si>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</si>
  <si>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</si>
  <si>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</si>
  <si>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</si>
  <si>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</si>
  <si>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</si>
  <si>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</si>
  <si>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</si>
  <si>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</si>
  <si>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</si>
  <si>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</si>
  <si>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</si>
  <si>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</si>
  <si>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</si>
  <si>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</si>
  <si>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</si>
  <si>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</si>
  <si>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</si>
  <si>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</si>
  <si>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</si>
  <si>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</si>
  <si>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</si>
  <si>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</si>
  <si>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</si>
  <si>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</si>
  <si>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</si>
  <si>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</si>
  <si>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</si>
  <si>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</si>
  <si>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</si>
  <si>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</si>
  <si>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</si>
  <si>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</si>
  <si>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</si>
  <si>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</si>
  <si>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</si>
  <si>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</si>
  <si>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</si>
  <si>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</si>
  <si>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</si>
  <si>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</si>
  <si>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</si>
  <si>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</si>
  <si>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</si>
  <si>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</si>
  <si>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</si>
  <si>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</si>
  <si>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</si>
  <si>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</si>
  <si>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</si>
  <si>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</si>
  <si>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</si>
  <si>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</si>
  <si>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</si>
  <si>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</si>
  <si>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</si>
  <si>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</si>
  <si>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</si>
  <si>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</si>
  <si>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</si>
  <si>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</si>
  <si>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</si>
  <si>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</si>
  <si>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</si>
  <si>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</si>
  <si>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</si>
  <si>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</si>
  <si>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</si>
  <si>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</si>
  <si>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</si>
  <si>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</si>
  <si>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</si>
  <si>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</si>
  <si>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</si>
  <si>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</si>
  <si>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</si>
  <si>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</si>
  <si>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</si>
  <si>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</si>
  <si>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</si>
  <si>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</si>
  <si>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</si>
  <si>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</si>
  <si>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</si>
  <si>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</si>
  <si>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</si>
  <si>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</si>
  <si>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</si>
  <si>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</si>
  <si>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</si>
  <si>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</si>
  <si>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</si>
  <si>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</si>
  <si>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</si>
  <si>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</si>
  <si>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</si>
  <si>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</si>
  <si>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</si>
  <si>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</si>
  <si>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</si>
  <si>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</si>
  <si>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</si>
  <si>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</si>
  <si>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</si>
  <si>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</si>
  <si>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</si>
  <si>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</si>
  <si>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</si>
  <si>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</si>
  <si>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</si>
  <si>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</si>
  <si>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</si>
  <si>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</si>
  <si>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</si>
  <si>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</si>
  <si>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</si>
  <si>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</si>
  <si>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</si>
  <si>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</si>
  <si>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</si>
  <si>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</si>
  <si>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</si>
  <si>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</si>
  <si>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</si>
  <si>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</si>
  <si>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</si>
  <si>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</si>
  <si>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</si>
  <si>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</si>
  <si>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</si>
  <si>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</si>
  <si>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</si>
  <si>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</si>
  <si>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</si>
  <si>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</si>
  <si>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</si>
  <si>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</si>
  <si>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</si>
  <si>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</si>
  <si>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</si>
  <si>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</si>
  <si>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</si>
  <si>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</si>
  <si>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</si>
  <si>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</si>
  <si>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</si>
  <si>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</si>
  <si>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</si>
  <si>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</si>
  <si>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</si>
  <si>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</si>
  <si>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</si>
  <si>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</si>
  <si>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</si>
  <si>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</si>
  <si>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</si>
  <si>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</si>
  <si>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</si>
  <si>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</si>
  <si>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</si>
  <si>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</si>
  <si>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</si>
  <si>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</si>
  <si>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</si>
  <si>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</si>
  <si>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</si>
  <si>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</si>
  <si>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</si>
  <si>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</si>
  <si>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</si>
  <si>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</si>
  <si>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</si>
  <si>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</si>
  <si>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</si>
  <si>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</si>
  <si>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</si>
  <si>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</si>
  <si>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</si>
  <si>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</si>
  <si>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</si>
  <si>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</si>
  <si>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</si>
  <si>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</si>
  <si>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</si>
  <si>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</si>
  <si>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</si>
  <si>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</si>
  <si>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</si>
  <si>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</si>
  <si>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</si>
  <si>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</si>
  <si>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</si>
  <si>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</si>
  <si>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</si>
  <si>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</si>
  <si>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</si>
  <si>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</si>
  <si>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</si>
  <si>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</si>
  <si>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</si>
  <si>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</si>
  <si>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</si>
  <si>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</si>
  <si>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</si>
  <si>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</si>
  <si>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</si>
  <si>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</si>
  <si>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</si>
  <si>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</si>
  <si>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</si>
  <si>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</si>
  <si>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</si>
  <si>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</si>
  <si>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</si>
  <si>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</si>
  <si>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</si>
  <si>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</si>
  <si>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</si>
  <si>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</si>
  <si>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</si>
  <si>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</si>
  <si>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</si>
  <si>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</si>
  <si>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</si>
  <si>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</si>
  <si>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</si>
  <si>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</si>
  <si>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</si>
  <si>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</si>
  <si>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</si>
  <si>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</si>
  <si>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</si>
  <si>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</si>
  <si>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</si>
  <si>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</si>
  <si>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</si>
  <si>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</si>
  <si>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</si>
  <si>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</si>
  <si>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</si>
  <si>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</si>
  <si>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</si>
  <si>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</si>
  <si>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</si>
  <si>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</si>
  <si>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</si>
  <si>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</si>
  <si>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</si>
  <si>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</si>
  <si>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</si>
  <si>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</si>
  <si>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</si>
  <si>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</si>
  <si>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</si>
  <si>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</si>
  <si>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</si>
  <si>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</si>
  <si>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</si>
  <si>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</si>
  <si>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</si>
  <si>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</si>
  <si>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</si>
  <si>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</si>
  <si>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</si>
  <si>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</si>
  <si>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</si>
  <si>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</si>
  <si>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</si>
  <si>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</si>
  <si>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</si>
  <si>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</si>
  <si>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</si>
  <si>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</si>
  <si>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</si>
  <si>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</si>
  <si>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</si>
  <si>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</si>
  <si>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</si>
  <si>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</si>
  <si>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</si>
  <si>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</si>
  <si>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</si>
  <si>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</si>
  <si>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</si>
  <si>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</si>
  <si>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</si>
  <si>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</si>
  <si>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</si>
  <si>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</si>
  <si>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</si>
  <si>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</si>
  <si>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</si>
  <si>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</si>
  <si>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</si>
  <si>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</si>
  <si>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</si>
  <si>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</si>
  <si>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</si>
  <si>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</si>
  <si>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</si>
  <si>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</si>
  <si>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</si>
  <si>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</si>
  <si>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</si>
  <si>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</si>
  <si>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</si>
  <si>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</si>
  <si>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</si>
  <si>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</si>
  <si>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</si>
  <si>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</si>
  <si>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</si>
  <si>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</si>
  <si>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</si>
  <si>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</si>
  <si>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</si>
  <si>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</si>
  <si>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</si>
  <si>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</si>
  <si>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</si>
  <si>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</si>
  <si>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</si>
  <si>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</si>
  <si>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</si>
  <si>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</si>
  <si>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</si>
  <si>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</si>
  <si>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</si>
  <si>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</si>
  <si>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</si>
  <si>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</si>
  <si>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</si>
  <si>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</si>
  <si>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</si>
  <si>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</si>
  <si>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</si>
  <si>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</si>
  <si>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</si>
  <si>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</si>
  <si>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</si>
  <si>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</si>
  <si>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</si>
  <si>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</si>
  <si>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</si>
  <si>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</si>
  <si>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</si>
  <si>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</si>
  <si>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</si>
  <si>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</si>
  <si>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</si>
  <si>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</si>
  <si>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</si>
  <si>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</si>
  <si>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</si>
  <si>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</si>
  <si>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</si>
  <si>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</si>
  <si>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</si>
  <si>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</si>
  <si>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</si>
  <si>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</si>
  <si>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</si>
  <si>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</si>
  <si>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</si>
  <si>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</si>
  <si>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</si>
  <si>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</si>
  <si>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</si>
  <si>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</si>
  <si>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</si>
  <si>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</si>
  <si>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</si>
  <si>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</si>
  <si>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</si>
  <si>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</si>
  <si>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</si>
  <si>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</si>
  <si>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</si>
  <si>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</si>
  <si>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</si>
  <si>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</si>
  <si>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</si>
  <si>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</si>
  <si>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</si>
  <si>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</si>
  <si>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</si>
  <si>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</si>
  <si>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</si>
  <si>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</si>
  <si>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</si>
  <si>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</si>
  <si>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</si>
  <si>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</si>
  <si>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</si>
  <si>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</si>
  <si>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</si>
  <si>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</si>
  <si>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</si>
  <si>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</si>
  <si>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</si>
  <si>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</si>
  <si>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</si>
  <si>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</si>
  <si>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</si>
  <si>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</si>
  <si>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</si>
  <si>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</si>
  <si>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</si>
  <si>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</si>
  <si>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</si>
  <si>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</si>
  <si>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</si>
  <si>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</si>
  <si>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</si>
  <si>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</si>
  <si>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</si>
  <si>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</si>
  <si>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</si>
  <si>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</si>
  <si>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</si>
  <si>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</si>
  <si>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</si>
  <si>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</si>
  <si>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</si>
  <si>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</si>
  <si>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</si>
  <si>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</si>
  <si>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</si>
  <si>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</si>
  <si>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</si>
  <si>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</si>
  <si>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</si>
  <si>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</si>
  <si>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</si>
  <si>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</si>
  <si>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</si>
  <si>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</si>
  <si>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</si>
  <si>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</si>
  <si>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</si>
  <si>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</si>
  <si>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</si>
  <si>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</si>
  <si>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</si>
  <si>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</si>
  <si>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</si>
  <si>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</si>
  <si>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</si>
  <si>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</si>
  <si>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</si>
  <si>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</si>
  <si>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</si>
  <si>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</si>
  <si>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</si>
  <si>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</si>
  <si>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</si>
  <si>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</si>
  <si>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</si>
  <si>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</si>
  <si>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</si>
  <si>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</si>
  <si>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</si>
  <si>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</si>
  <si>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</si>
  <si>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</si>
  <si>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</si>
  <si>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</si>
  <si>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</si>
  <si>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</si>
  <si>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</si>
  <si>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</si>
  <si>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</si>
  <si>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</si>
  <si>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</si>
  <si>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</si>
  <si>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</si>
  <si>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</si>
  <si>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</si>
  <si>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</si>
  <si>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</si>
  <si>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</si>
  <si>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</si>
  <si>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</si>
  <si>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</si>
  <si>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</si>
  <si>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</si>
  <si>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</si>
  <si>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</si>
  <si>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</si>
  <si>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</si>
  <si>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</si>
  <si>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</si>
  <si>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</si>
  <si>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</si>
  <si>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</si>
  <si>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</si>
  <si>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</si>
  <si>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</si>
  <si>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</si>
  <si>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</si>
  <si>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</si>
  <si>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</si>
  <si>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</si>
  <si>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</si>
  <si>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</si>
  <si>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</si>
  <si>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</si>
  <si>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</si>
  <si>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</si>
  <si>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</si>
  <si>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</si>
  <si>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</si>
  <si>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</si>
  <si>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</si>
  <si>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</si>
  <si>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</si>
  <si>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</si>
  <si>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</si>
  <si>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</si>
  <si>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</si>
  <si>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</si>
  <si>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</si>
  <si>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</si>
  <si>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</si>
  <si>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</si>
  <si>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</si>
  <si>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</si>
  <si>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</si>
  <si>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</si>
  <si>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</si>
  <si>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</si>
  <si>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</si>
  <si>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</si>
  <si>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</si>
  <si>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</si>
  <si>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</si>
  <si>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</si>
  <si>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</si>
  <si>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</si>
  <si>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</si>
  <si>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</si>
  <si>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</si>
  <si>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</si>
  <si>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</si>
  <si>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</si>
  <si>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</si>
  <si>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</si>
  <si>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</si>
  <si>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</si>
  <si>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</si>
  <si>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</si>
  <si>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</si>
  <si>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</si>
  <si>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</si>
  <si>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</si>
  <si>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</si>
  <si>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</si>
  <si>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</si>
  <si>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</si>
  <si>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</si>
  <si>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</si>
  <si>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</si>
  <si>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</si>
  <si>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</si>
  <si>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</si>
  <si>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</si>
  <si>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</si>
  <si>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</si>
  <si>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</si>
  <si>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</si>
  <si>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</si>
  <si>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</si>
  <si>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</si>
  <si>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</si>
  <si>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</si>
  <si>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</si>
  <si>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</si>
  <si>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</si>
  <si>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</si>
  <si>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</si>
  <si>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</si>
  <si>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</si>
  <si>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</si>
  <si>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</si>
  <si>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</si>
  <si>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</si>
  <si>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</si>
  <si>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</si>
  <si>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</si>
  <si>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</si>
  <si>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</si>
  <si>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</si>
  <si>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</si>
  <si>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</si>
  <si>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</si>
  <si>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</si>
  <si>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</si>
  <si>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</si>
  <si>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</si>
  <si>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</si>
  <si>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</si>
  <si>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</si>
  <si>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</si>
  <si>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</si>
  <si>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</si>
  <si>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</si>
  <si>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</si>
  <si>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</si>
  <si>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</si>
  <si>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</si>
  <si>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</si>
  <si>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</si>
  <si>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</si>
  <si>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</si>
  <si>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</si>
  <si>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</si>
  <si>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</si>
  <si>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</si>
  <si>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</si>
  <si>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</si>
  <si>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</si>
  <si>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</si>
  <si>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</si>
  <si>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</si>
  <si>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</si>
  <si>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</si>
  <si>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</si>
  <si>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</si>
  <si>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</si>
  <si>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</si>
  <si>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</si>
  <si>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</si>
  <si>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</si>
  <si>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</si>
  <si>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</si>
  <si>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</si>
  <si>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</si>
  <si>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</si>
  <si>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</si>
  <si>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</si>
  <si>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</si>
  <si>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</si>
  <si>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</si>
  <si>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</si>
  <si>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</si>
  <si>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</si>
  <si>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</si>
  <si>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</si>
  <si>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</si>
  <si>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</si>
  <si>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</si>
  <si>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</si>
  <si>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</si>
  <si>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</si>
  <si>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</si>
  <si>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</si>
  <si>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</si>
  <si>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</si>
  <si>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</si>
  <si>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</si>
  <si>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</si>
  <si>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</si>
  <si>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</si>
  <si>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</si>
  <si>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</si>
  <si>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</si>
  <si>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</si>
  <si>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</si>
  <si>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</si>
  <si>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</si>
  <si>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</si>
  <si>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</si>
  <si>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</si>
  <si>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</si>
  <si>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</si>
  <si>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</si>
  <si>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</si>
  <si>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</si>
  <si>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</si>
  <si>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</si>
  <si>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</si>
  <si>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</si>
  <si>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</si>
  <si>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</si>
  <si>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</si>
  <si>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</si>
  <si>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</si>
  <si>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</si>
  <si>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</si>
  <si>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</si>
  <si>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</si>
  <si>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</si>
  <si>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</si>
  <si>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</si>
  <si>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</si>
  <si>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</si>
  <si>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</si>
  <si>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</si>
  <si>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</si>
  <si>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</si>
  <si>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</si>
  <si>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</si>
  <si>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</si>
  <si>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</si>
  <si>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</si>
  <si>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</si>
  <si>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</si>
  <si>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</si>
  <si>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</si>
  <si>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</si>
  <si>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</si>
  <si>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</si>
  <si>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</si>
  <si>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</si>
  <si>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</si>
  <si>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</si>
  <si>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</si>
  <si>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</si>
  <si>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</si>
  <si>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</si>
  <si>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</si>
  <si>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</si>
  <si>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</si>
  <si>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</si>
  <si>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</si>
  <si>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</si>
  <si>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</si>
  <si>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</si>
  <si>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</si>
  <si>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</si>
  <si>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</si>
  <si>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</si>
  <si>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</si>
  <si>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</si>
  <si>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</si>
  <si>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</si>
  <si>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</si>
  <si>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</si>
  <si>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</si>
  <si>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</si>
  <si>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</si>
  <si>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</si>
  <si>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</si>
  <si>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</si>
  <si>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</si>
  <si>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</si>
  <si>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</si>
  <si>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</si>
  <si>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</si>
  <si>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</si>
  <si>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</si>
  <si>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</si>
  <si>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</si>
  <si>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</si>
  <si>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</si>
  <si>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</si>
  <si>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</si>
  <si>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</si>
  <si>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</si>
  <si>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</si>
  <si>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</si>
  <si>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</si>
  <si>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</si>
  <si>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</si>
  <si>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</si>
  <si>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</si>
  <si>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</si>
  <si>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</si>
  <si>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</si>
  <si>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</si>
  <si>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</si>
  <si>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</si>
  <si>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</si>
  <si>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</si>
  <si>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</si>
  <si>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</si>
  <si>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</si>
  <si>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</si>
  <si>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</si>
  <si>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</si>
  <si>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</si>
  <si>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</si>
  <si>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</si>
  <si>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</si>
  <si>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</si>
  <si>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</si>
  <si>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</si>
  <si>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</si>
  <si>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</si>
  <si>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</si>
  <si>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</si>
  <si>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</si>
  <si>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</si>
  <si>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</si>
  <si>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</si>
  <si>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</si>
  <si>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</si>
  <si>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</si>
  <si>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</si>
  <si>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</si>
  <si>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</si>
  <si>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</si>
  <si>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</si>
  <si>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</si>
  <si>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</si>
  <si>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</si>
  <si>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</si>
  <si>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</si>
  <si>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</si>
  <si>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</si>
  <si>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</si>
  <si>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</si>
  <si>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</si>
  <si>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</si>
  <si>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</si>
  <si>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</si>
  <si>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</si>
  <si>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</si>
  <si>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</si>
  <si>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</si>
  <si>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</si>
  <si>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</si>
  <si>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</si>
  <si>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</si>
  <si>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</si>
  <si>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</si>
  <si>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</si>
  <si>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</si>
  <si>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</si>
  <si>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</si>
  <si>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</si>
  <si>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</si>
  <si>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</si>
  <si>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</si>
  <si>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</si>
  <si>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</si>
  <si>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</si>
  <si>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</si>
  <si>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</si>
  <si>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</si>
  <si>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</si>
  <si>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</si>
  <si>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</si>
  <si>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</si>
  <si>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</si>
  <si>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</si>
  <si>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</si>
  <si>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</si>
  <si>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</si>
  <si>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</si>
  <si>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</si>
  <si>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</si>
  <si>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</si>
  <si>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</si>
  <si>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</si>
  <si>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</si>
  <si>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</si>
  <si>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</si>
  <si>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</si>
  <si>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</si>
  <si>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</si>
  <si>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</si>
  <si>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</si>
  <si>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</si>
  <si>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</si>
  <si>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</si>
  <si>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</si>
  <si>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</si>
  <si>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</si>
  <si>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</si>
  <si>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</si>
  <si>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</si>
  <si>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</si>
  <si>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</si>
  <si>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</si>
  <si>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</si>
  <si>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</si>
  <si>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</si>
  <si>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</si>
  <si>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</si>
  <si>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</si>
  <si>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</si>
  <si>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</si>
  <si>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</si>
  <si>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</si>
  <si>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</si>
  <si>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</si>
  <si>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</si>
  <si>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</si>
  <si>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</si>
  <si>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</si>
  <si>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</si>
  <si>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</si>
  <si>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</si>
  <si>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</si>
  <si>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</si>
  <si>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</si>
  <si>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</si>
  <si>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</si>
  <si>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</si>
  <si>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</si>
  <si>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</si>
  <si>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</si>
  <si>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</si>
  <si>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</si>
  <si>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</si>
  <si>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</si>
  <si>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</si>
  <si>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</si>
  <si>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</si>
  <si>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</si>
  <si>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</si>
  <si>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</si>
  <si>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</si>
  <si>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</si>
  <si>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</si>
  <si>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</si>
  <si>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</si>
  <si>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</si>
  <si>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</si>
  <si>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</si>
  <si>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</si>
  <si>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</si>
  <si>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</si>
  <si>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</si>
  <si>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</si>
  <si>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</si>
  <si>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</si>
  <si>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</si>
  <si>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</si>
  <si>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</si>
  <si>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</si>
  <si>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</si>
  <si>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</si>
  <si>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</si>
  <si>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</si>
  <si>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</si>
  <si>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</si>
  <si>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</si>
  <si>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</si>
  <si>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</si>
  <si>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</si>
  <si>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</si>
  <si>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</si>
  <si>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</si>
  <si>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</si>
  <si>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</si>
  <si>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</si>
  <si>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</si>
  <si>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</si>
  <si>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</si>
  <si>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</si>
  <si>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</si>
  <si>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</si>
  <si>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</si>
  <si>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</si>
  <si>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</si>
  <si>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</si>
  <si>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</si>
  <si>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</si>
  <si>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</si>
  <si>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</si>
  <si>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</si>
  <si>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</si>
  <si>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</si>
  <si>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</si>
  <si>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</si>
  <si>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</si>
  <si>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</si>
  <si>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</si>
  <si>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</si>
  <si>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</si>
  <si>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</si>
  <si>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</si>
  <si>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</si>
  <si>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</si>
  <si>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</si>
  <si>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</si>
  <si>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</si>
  <si>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</si>
  <si>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</si>
  <si>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</si>
  <si>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</si>
  <si>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</si>
  <si>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</si>
  <si>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</si>
  <si>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</si>
  <si>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</si>
  <si>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</si>
  <si>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</si>
  <si>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</si>
  <si>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</si>
  <si>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</si>
  <si>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</si>
  <si>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</si>
  <si>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</si>
  <si>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</si>
  <si>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</si>
  <si>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</si>
  <si>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</si>
  <si>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</si>
  <si>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</si>
  <si>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</si>
  <si>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</si>
  <si>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</si>
  <si>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</si>
  <si>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</si>
  <si>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</si>
  <si>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</si>
  <si>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</si>
  <si>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</si>
  <si>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</si>
  <si>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</si>
  <si>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</si>
  <si>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</si>
  <si>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</si>
  <si>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</si>
  <si>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</si>
  <si>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</si>
  <si>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</si>
  <si>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</si>
  <si>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</si>
  <si>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</si>
  <si>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</si>
  <si>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</si>
  <si>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</si>
  <si>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</si>
  <si>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</si>
  <si>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</si>
  <si>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</si>
  <si>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</si>
  <si>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</si>
  <si>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</si>
  <si>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</si>
  <si>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</si>
  <si>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</si>
  <si>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</si>
  <si>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</si>
  <si>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</si>
  <si>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</si>
  <si>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</si>
  <si>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</si>
  <si>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</si>
  <si>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</si>
  <si>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</si>
  <si>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</si>
  <si>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</si>
  <si>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</si>
  <si>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</si>
  <si>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</si>
  <si>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</si>
  <si>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</si>
  <si>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</si>
  <si>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</si>
  <si>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</si>
  <si>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</si>
  <si>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</si>
  <si>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</si>
  <si>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</si>
  <si>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</si>
  <si>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</si>
  <si>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</si>
  <si>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</si>
  <si>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</si>
  <si>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</si>
  <si>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</si>
  <si>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</si>
  <si>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</si>
  <si>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</si>
  <si>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</si>
  <si>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</si>
  <si>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</si>
  <si>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</si>
  <si>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</si>
  <si>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</si>
  <si>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</si>
  <si>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</si>
  <si>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</si>
  <si>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</si>
  <si>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</si>
  <si>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</si>
  <si>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</si>
  <si>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</si>
  <si>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</si>
  <si>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</si>
  <si>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</si>
  <si>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</si>
  <si>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</si>
  <si>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</si>
  <si>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</si>
  <si>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</si>
  <si>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</si>
  <si>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</si>
  <si>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</si>
  <si>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</si>
  <si>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</si>
  <si>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</si>
  <si>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</si>
  <si>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</si>
  <si>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</si>
  <si>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</si>
  <si>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</si>
  <si>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</si>
  <si>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</si>
  <si>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</si>
  <si>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</si>
  <si>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</si>
  <si>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</si>
  <si>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</si>
  <si>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</si>
  <si>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</si>
  <si>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</si>
  <si>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</si>
  <si>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</si>
  <si>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</si>
  <si>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</si>
  <si>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</si>
  <si>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</si>
  <si>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</si>
  <si>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</si>
  <si>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</si>
  <si>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</si>
  <si>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</si>
  <si>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</si>
  <si>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</si>
  <si>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</si>
  <si>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</si>
  <si>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</si>
  <si>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</si>
  <si>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</si>
  <si>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</si>
  <si>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</si>
  <si>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</si>
  <si>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</si>
  <si>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</si>
  <si>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</si>
  <si>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</si>
  <si>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</si>
  <si>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</si>
  <si>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</si>
  <si>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</si>
  <si>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</si>
  <si>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</si>
  <si>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</si>
  <si>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</si>
  <si>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</si>
  <si>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</si>
  <si>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</si>
  <si>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</si>
  <si>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</si>
  <si>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</si>
  <si>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</si>
  <si>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</si>
  <si>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</si>
  <si>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</si>
  <si>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</si>
  <si>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</si>
  <si>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</si>
  <si>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</si>
  <si>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</si>
  <si>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</si>
  <si>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</si>
  <si>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</si>
  <si>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</si>
  <si>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</si>
  <si>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</si>
  <si>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</si>
  <si>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</si>
  <si>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</si>
  <si>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</si>
  <si>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</si>
  <si>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</si>
  <si>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</si>
  <si>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</si>
  <si>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</si>
  <si>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</si>
  <si>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</si>
  <si>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</si>
  <si>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</si>
  <si>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</si>
  <si>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</si>
  <si>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</si>
  <si>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</si>
  <si>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</si>
  <si>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</si>
  <si>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</si>
  <si>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</si>
  <si>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</si>
  <si>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</si>
  <si>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</si>
  <si>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</si>
  <si>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</si>
  <si>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</si>
  <si>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</si>
  <si>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</si>
  <si>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</si>
  <si>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</si>
  <si>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</si>
  <si>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</si>
  <si>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</si>
  <si>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</si>
  <si>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</si>
  <si>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</si>
  <si>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</si>
  <si>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</si>
  <si>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</si>
  <si>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</si>
  <si>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</si>
  <si>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</si>
  <si>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</si>
  <si>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</si>
  <si>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</si>
  <si>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</si>
  <si>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</si>
  <si>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</si>
  <si>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</si>
  <si>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</si>
  <si>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</si>
  <si>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</si>
  <si>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</si>
  <si>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</si>
  <si>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</si>
  <si>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</si>
  <si>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</si>
  <si>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</si>
  <si>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</si>
  <si>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</si>
  <si>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</si>
  <si>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</si>
  <si>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</si>
  <si>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</si>
  <si>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</si>
  <si>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</si>
  <si>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</si>
  <si>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</si>
  <si>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</si>
  <si>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</si>
  <si>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</si>
  <si>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</si>
  <si>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</si>
  <si>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</si>
  <si>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</si>
  <si>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</si>
  <si>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</si>
  <si>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</si>
  <si>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</si>
  <si>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</si>
  <si>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</si>
  <si>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</si>
  <si>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</si>
  <si>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</si>
  <si>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</si>
  <si>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</si>
  <si>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</si>
  <si>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</si>
  <si>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</si>
  <si>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</si>
  <si>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</si>
  <si>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</si>
  <si>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</si>
  <si>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</si>
  <si>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</si>
  <si>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</si>
  <si>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</si>
  <si>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</si>
  <si>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</si>
  <si>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</si>
  <si>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</si>
  <si>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</si>
  <si>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</si>
  <si>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</si>
  <si>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</si>
  <si>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</si>
  <si>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</si>
  <si>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</si>
  <si>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</si>
  <si>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</si>
  <si>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</si>
  <si>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</si>
  <si>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</si>
  <si>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</si>
  <si>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</si>
  <si>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</si>
  <si>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</si>
  <si>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</si>
  <si>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</si>
  <si>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</si>
  <si>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</si>
  <si>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</si>
  <si>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</si>
  <si>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</si>
  <si>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</si>
  <si>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</si>
  <si>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</si>
  <si>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</si>
  <si>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</si>
  <si>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</si>
  <si>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</si>
  <si>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</si>
  <si>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</si>
  <si>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</si>
  <si>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</si>
  <si>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</si>
  <si>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</si>
  <si>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</si>
  <si>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</si>
  <si>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</si>
  <si>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</si>
  <si>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</si>
  <si>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</si>
  <si>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</si>
  <si>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</si>
  <si>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</si>
  <si>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</si>
  <si>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</si>
  <si>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</si>
  <si>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</si>
  <si>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</si>
  <si>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</si>
  <si>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</si>
  <si>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</si>
  <si>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</si>
  <si>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</si>
  <si>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</si>
  <si>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</si>
  <si>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</si>
  <si>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</si>
  <si>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</si>
  <si>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</si>
  <si>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</si>
  <si>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</si>
  <si>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</si>
  <si>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</si>
  <si>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</si>
  <si>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</si>
  <si>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</si>
  <si>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</si>
  <si>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</si>
  <si>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</si>
  <si>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</si>
  <si>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</si>
  <si>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</si>
  <si>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</si>
  <si>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</si>
  <si>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</si>
  <si>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</si>
  <si>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</si>
  <si>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</si>
  <si>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</si>
  <si>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</si>
  <si>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</si>
  <si>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</si>
  <si>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</si>
  <si>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</si>
  <si>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</si>
  <si>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</si>
  <si>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</si>
  <si>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</si>
  <si>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</si>
  <si>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</si>
  <si>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</si>
  <si>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</si>
  <si>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</si>
  <si>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</si>
  <si>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</si>
  <si>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</si>
  <si>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</si>
  <si>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</si>
  <si>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</si>
  <si>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</si>
  <si>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</si>
  <si>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</si>
  <si>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</si>
  <si>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</si>
  <si>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</si>
  <si>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</si>
  <si>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</si>
  <si>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</si>
  <si>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</si>
  <si>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</si>
  <si>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</si>
  <si>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</si>
  <si>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</si>
  <si>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</si>
  <si>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</si>
  <si>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</si>
  <si>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</si>
  <si>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</si>
  <si>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</si>
  <si>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</si>
  <si>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</si>
  <si>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</si>
  <si>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</si>
  <si>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</si>
  <si>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</si>
  <si>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</si>
  <si>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</si>
  <si>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</si>
  <si>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</si>
  <si>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</si>
  <si>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</si>
  <si>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</si>
  <si>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</si>
  <si>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</si>
  <si>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</si>
  <si>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</si>
  <si>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</si>
  <si>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</si>
  <si>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</si>
  <si>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</si>
  <si>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</si>
  <si>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</si>
  <si>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</si>
  <si>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</si>
  <si>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</si>
  <si>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</si>
  <si>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</si>
  <si>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</si>
  <si>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</si>
  <si>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</si>
  <si>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</si>
  <si>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</si>
  <si>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</si>
  <si>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</si>
  <si>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</si>
  <si>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</si>
  <si>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</si>
  <si>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</si>
  <si>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</si>
  <si>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</si>
  <si>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</si>
  <si>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</si>
  <si>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</si>
  <si>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</si>
  <si>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</si>
  <si>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</si>
  <si>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</si>
  <si>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</si>
  <si>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</si>
  <si>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</si>
  <si>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</si>
  <si>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</si>
  <si>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</si>
  <si>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</si>
  <si>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</si>
  <si>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</si>
  <si>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</si>
  <si>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</si>
  <si>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</si>
  <si>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</si>
  <si>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</si>
  <si>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</si>
  <si>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</si>
  <si>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</si>
  <si>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</si>
  <si>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</si>
  <si>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</si>
  <si>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</si>
  <si>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</si>
  <si>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</si>
  <si>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</si>
  <si>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</si>
  <si>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</si>
  <si>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</si>
  <si>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</si>
  <si>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</si>
  <si>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</si>
  <si>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</si>
  <si>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</si>
  <si>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</si>
  <si>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</si>
  <si>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</si>
  <si>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</si>
  <si>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</si>
  <si>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</si>
  <si>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</si>
  <si>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</si>
  <si>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</si>
  <si>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</si>
  <si>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</si>
  <si>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</si>
  <si>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</si>
  <si>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</si>
  <si>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</si>
  <si>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</si>
  <si>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</si>
  <si>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</si>
  <si>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</si>
  <si>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</si>
  <si>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</si>
  <si>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</si>
  <si>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</si>
  <si>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</si>
  <si>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</si>
  <si>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</si>
  <si>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</si>
  <si>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</si>
  <si>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</si>
  <si>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</si>
  <si>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</si>
  <si>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</si>
  <si>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</si>
  <si>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</si>
  <si>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</si>
  <si>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</si>
  <si>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</si>
  <si>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</si>
  <si>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</si>
  <si>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</si>
  <si>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</si>
  <si>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</si>
  <si>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</si>
  <si>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</si>
  <si>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</si>
  <si>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</si>
  <si>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</si>
  <si>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</si>
  <si>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</si>
  <si>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</si>
  <si>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</si>
  <si>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</si>
  <si>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</si>
  <si>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</si>
  <si>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</si>
  <si>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</si>
  <si>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</si>
  <si>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</si>
  <si>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</si>
  <si>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</si>
  <si>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</si>
  <si>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</si>
  <si>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</si>
  <si>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</si>
  <si>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</si>
  <si>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</si>
  <si>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</si>
  <si>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</si>
  <si>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</si>
  <si>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</si>
  <si>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</si>
  <si>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</si>
  <si>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</si>
  <si>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</si>
  <si>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</si>
  <si>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</si>
  <si>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</si>
  <si>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</si>
  <si>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</si>
  <si>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</si>
  <si>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</si>
  <si>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</si>
  <si>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</si>
  <si>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</si>
  <si>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</si>
  <si>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</si>
  <si>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</si>
  <si>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</si>
  <si>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</si>
  <si>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</si>
  <si>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</si>
  <si>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</si>
  <si>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</si>
  <si>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</si>
  <si>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</si>
  <si>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</si>
  <si>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</si>
  <si>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</si>
  <si>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</si>
  <si>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</si>
  <si>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</si>
  <si>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</si>
  <si>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</si>
  <si>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</si>
  <si>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</si>
  <si>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</si>
  <si>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</si>
  <si>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</si>
  <si>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</si>
  <si>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</si>
  <si>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</si>
  <si>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</si>
  <si>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</si>
  <si>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</si>
  <si>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</si>
  <si>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</si>
  <si>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</si>
  <si>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</si>
  <si>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</si>
  <si>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</si>
  <si>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</si>
  <si>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</si>
  <si>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</si>
  <si>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</si>
  <si>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</si>
  <si>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</si>
  <si>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</si>
  <si>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</si>
  <si>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</si>
  <si>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</si>
  <si>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</si>
  <si>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</si>
  <si>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</si>
  <si>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</si>
  <si>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</si>
  <si>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</si>
  <si>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</si>
  <si>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</si>
  <si>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</si>
  <si>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</si>
  <si>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</si>
  <si>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</si>
  <si>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</si>
  <si>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</si>
  <si>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</si>
  <si>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</si>
  <si>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</si>
  <si>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</si>
  <si>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</si>
  <si>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</si>
  <si>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</si>
  <si>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</si>
  <si>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</si>
  <si>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</si>
  <si>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</si>
  <si>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</si>
  <si>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</si>
  <si>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</si>
  <si>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</si>
  <si>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</si>
  <si>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</si>
  <si>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</si>
  <si>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</si>
  <si>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</si>
  <si>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</si>
  <si>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</si>
  <si>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</si>
  <si>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</si>
  <si>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</si>
  <si>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</si>
  <si>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</si>
  <si>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</si>
  <si>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</si>
  <si>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</si>
  <si>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</si>
  <si>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</si>
  <si>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</si>
  <si>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</si>
  <si>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</si>
  <si>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</si>
  <si>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</si>
  <si>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</si>
  <si>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</si>
  <si>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</si>
  <si>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</si>
  <si>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</si>
  <si>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</si>
  <si>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</si>
  <si>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</si>
  <si>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</si>
  <si>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</si>
  <si>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</si>
  <si>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</si>
  <si>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</si>
  <si>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</si>
  <si>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</si>
  <si>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</si>
  <si>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</si>
  <si>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</si>
  <si>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</si>
  <si>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</si>
  <si>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</si>
  <si>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</si>
  <si>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</si>
  <si>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</si>
  <si>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</si>
  <si>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</si>
  <si>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</si>
  <si>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</si>
  <si>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</si>
  <si>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</si>
  <si>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</si>
  <si>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</si>
  <si>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</si>
  <si>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</si>
  <si>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</si>
  <si>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</si>
  <si>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</si>
  <si>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</si>
  <si>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</si>
  <si>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</si>
  <si>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</si>
  <si>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</si>
  <si>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</si>
  <si>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</si>
  <si>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</si>
  <si>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</si>
  <si>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</si>
  <si>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</si>
  <si>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</si>
  <si>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</si>
  <si>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</si>
  <si>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</si>
  <si>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</si>
  <si>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</si>
  <si>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</si>
  <si>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</si>
  <si>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</si>
  <si>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</si>
  <si>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</si>
  <si>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</si>
  <si>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</si>
  <si>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</si>
  <si>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</si>
  <si>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</si>
  <si>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</si>
  <si>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</si>
  <si>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</si>
  <si>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</si>
  <si>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</si>
  <si>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</si>
  <si>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</si>
  <si>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</si>
  <si>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</si>
  <si>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</si>
  <si>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</si>
  <si>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</si>
  <si>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</si>
  <si>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</si>
  <si>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</si>
  <si>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</si>
  <si>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</si>
  <si>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</si>
  <si>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</si>
  <si>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</si>
  <si>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</si>
  <si>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</si>
  <si>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</si>
  <si>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</si>
  <si>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</si>
  <si>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</si>
  <si>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</si>
  <si>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</si>
  <si>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</si>
  <si>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</si>
  <si>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</si>
  <si>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</si>
  <si>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</si>
  <si>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</si>
  <si>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</si>
  <si>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</si>
  <si>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</si>
  <si>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</si>
  <si>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</si>
  <si>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</si>
  <si>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</si>
  <si>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</si>
  <si>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</si>
  <si>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</si>
  <si>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</si>
  <si>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</si>
  <si>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</si>
  <si>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</si>
  <si>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</si>
  <si>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</si>
  <si>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</si>
  <si>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</si>
  <si>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</si>
  <si>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</si>
  <si>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</si>
  <si>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</si>
  <si>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</si>
  <si>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</si>
  <si>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</si>
  <si>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</si>
  <si>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</si>
  <si>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</si>
  <si>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</si>
  <si>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</si>
  <si>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</si>
  <si>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</si>
  <si>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</si>
  <si>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</si>
  <si>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</si>
  <si>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</si>
  <si>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</si>
  <si>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</si>
  <si>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</si>
  <si>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</si>
  <si>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</si>
  <si>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</si>
  <si>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</si>
  <si>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</si>
  <si>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</si>
  <si>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</si>
  <si>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</si>
  <si>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</si>
  <si>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</si>
  <si>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</si>
  <si>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</si>
  <si>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</si>
  <si>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</si>
  <si>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</si>
  <si>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</si>
  <si>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</si>
  <si>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</si>
  <si>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</si>
  <si>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</si>
  <si>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</si>
  <si>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</si>
  <si>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</si>
  <si>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</si>
  <si>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</si>
  <si>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</si>
  <si>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</si>
  <si>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</si>
  <si>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</si>
  <si>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</si>
  <si>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</si>
  <si>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</si>
  <si>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</si>
  <si>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</si>
  <si>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</si>
  <si>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</si>
  <si>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</si>
  <si>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</si>
  <si>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</si>
  <si>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</si>
  <si>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</si>
  <si>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</si>
  <si>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</si>
  <si>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</si>
  <si>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</si>
  <si>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</si>
  <si>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</si>
  <si>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</si>
  <si>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</si>
  <si>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</si>
  <si>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</si>
  <si>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</si>
  <si>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</si>
  <si>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</si>
  <si>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</si>
  <si>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</si>
  <si>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</si>
  <si>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</si>
  <si>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</si>
  <si>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</si>
  <si>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</si>
  <si>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</si>
  <si>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</si>
  <si>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</si>
  <si>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</si>
  <si>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</si>
  <si>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</si>
  <si>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</si>
  <si>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</si>
  <si>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</si>
  <si>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</si>
  <si>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</si>
  <si>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</si>
  <si>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</si>
  <si>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</si>
  <si>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</si>
  <si>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</si>
  <si>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</si>
  <si>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</si>
  <si>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</si>
  <si>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</si>
  <si>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</si>
  <si>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</si>
  <si>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</si>
  <si>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</si>
  <si>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</si>
  <si>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</si>
  <si>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</si>
  <si>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</si>
  <si>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</si>
  <si>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</si>
  <si>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</si>
  <si>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</si>
  <si>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</si>
  <si>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</si>
  <si>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</si>
  <si>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</si>
  <si>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</si>
  <si>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</si>
  <si>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</si>
  <si>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</si>
  <si>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</si>
  <si>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</si>
  <si>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</si>
  <si>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</si>
  <si>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</si>
  <si>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</si>
  <si>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</si>
  <si>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</si>
  <si>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</si>
  <si>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</si>
  <si>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</si>
  <si>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</si>
  <si>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</si>
  <si>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</si>
  <si>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</si>
  <si>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</si>
  <si>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</si>
  <si>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</si>
  <si>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</si>
  <si>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</si>
  <si>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</si>
  <si>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</si>
  <si>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</si>
  <si>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</si>
  <si>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</si>
  <si>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</si>
  <si>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</si>
  <si>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</si>
  <si>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</si>
  <si>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</si>
  <si>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</si>
  <si>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</si>
  <si>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</si>
  <si>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</si>
  <si>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</si>
  <si>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</si>
  <si>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</si>
  <si>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</si>
  <si>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</si>
  <si>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</si>
  <si>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</si>
  <si>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</si>
  <si>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</si>
  <si>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</si>
  <si>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</si>
  <si>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</si>
  <si>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</si>
  <si>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</si>
  <si>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</si>
  <si>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</si>
  <si>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</si>
  <si>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</si>
  <si>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</si>
  <si>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</si>
  <si>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</si>
  <si>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</si>
  <si>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</si>
  <si>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</si>
  <si>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</si>
  <si>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</si>
  <si>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</si>
  <si>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</si>
  <si>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</si>
  <si>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</si>
  <si>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</si>
  <si>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</si>
  <si>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</si>
  <si>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</si>
  <si>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</si>
  <si>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</si>
  <si>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</si>
  <si>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</si>
  <si>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</si>
  <si>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</si>
  <si>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</si>
  <si>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</si>
  <si>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</si>
  <si>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</si>
  <si>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</si>
  <si>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</si>
  <si>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</si>
  <si>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</si>
  <si>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</si>
  <si>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</si>
  <si>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</si>
  <si>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</si>
  <si>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</si>
  <si>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</si>
  <si>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</si>
  <si>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</si>
  <si>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</si>
  <si>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</si>
  <si>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</si>
  <si>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</si>
  <si>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</si>
  <si>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</si>
  <si>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</si>
  <si>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</si>
  <si>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</si>
  <si>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</si>
  <si>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</si>
  <si>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</si>
  <si>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</si>
  <si>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</si>
  <si>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</si>
  <si>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</si>
  <si>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</si>
  <si>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</si>
  <si>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</si>
  <si>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</si>
  <si>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</si>
  <si>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</si>
  <si>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</si>
  <si>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</si>
  <si>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</si>
  <si>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</si>
  <si>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</si>
  <si>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</si>
  <si>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</si>
  <si>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</si>
  <si>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</si>
  <si>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</si>
  <si>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</si>
  <si>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</si>
  <si>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</si>
  <si>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</si>
  <si>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</si>
  <si>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</si>
  <si>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</si>
  <si>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</si>
  <si>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</si>
  <si>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</si>
  <si>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</si>
  <si>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</si>
  <si>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</si>
  <si>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</si>
  <si>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</si>
  <si>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</si>
  <si>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</si>
  <si>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</si>
  <si>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</si>
  <si>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</si>
  <si>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</si>
  <si>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</si>
  <si>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</si>
  <si>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</si>
  <si>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</si>
  <si>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</si>
  <si>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</si>
  <si>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</si>
  <si>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</si>
  <si>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</si>
  <si>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</si>
  <si>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</si>
  <si>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</si>
  <si>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</si>
  <si>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</si>
  <si>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</si>
  <si>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</si>
  <si>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</si>
  <si>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</si>
  <si>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</si>
  <si>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</si>
  <si>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</si>
  <si>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</si>
  <si>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</si>
  <si>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</si>
  <si>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</si>
  <si>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</si>
  <si>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</si>
  <si>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</si>
  <si>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</si>
  <si>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</si>
  <si>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</si>
  <si>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</si>
  <si>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</si>
  <si>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</si>
  <si>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</si>
  <si>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</si>
  <si>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</si>
  <si>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</si>
  <si>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</si>
  <si>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</si>
  <si>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</si>
  <si>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</si>
  <si>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</si>
  <si>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</si>
  <si>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</si>
  <si>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</si>
  <si>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</si>
  <si>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</si>
  <si>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</si>
  <si>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</si>
  <si>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</si>
  <si>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</si>
  <si>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</si>
  <si>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</si>
  <si>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</si>
  <si>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</si>
  <si>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</si>
  <si>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</si>
  <si>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</si>
  <si>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</si>
  <si>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</si>
  <si>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</si>
  <si>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</si>
  <si>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</si>
  <si>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</si>
  <si>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</si>
  <si>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</si>
  <si>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</si>
  <si>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</si>
  <si>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</si>
  <si>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</si>
  <si>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</si>
  <si>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</si>
  <si>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</si>
  <si>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</si>
  <si>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</si>
  <si>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</si>
  <si>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</si>
  <si>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</si>
  <si>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</si>
  <si>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</si>
  <si>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</si>
  <si>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</si>
  <si>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</si>
  <si>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</si>
  <si>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</si>
  <si>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</si>
  <si>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</si>
  <si>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</si>
  <si>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</si>
  <si>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</si>
  <si>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</si>
  <si>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</si>
  <si>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</si>
  <si>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</si>
  <si>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</si>
  <si>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</si>
  <si>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</si>
  <si>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</si>
  <si>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</si>
  <si>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</si>
  <si>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</si>
  <si>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</si>
  <si>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</si>
  <si>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</si>
  <si>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</si>
  <si>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</si>
  <si>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</si>
  <si>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</si>
  <si>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</si>
  <si>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</si>
  <si>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</si>
  <si>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</si>
  <si>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</si>
  <si>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</si>
  <si>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</si>
  <si>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</si>
  <si>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</si>
  <si>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</si>
  <si>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</si>
  <si>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</si>
  <si>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</si>
  <si>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</si>
  <si>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</si>
  <si>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</si>
  <si>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</si>
  <si>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</si>
  <si>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</si>
  <si>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</si>
  <si>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</si>
  <si>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</si>
  <si>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</si>
  <si>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</si>
  <si>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</si>
  <si>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</si>
  <si>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</si>
  <si>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</si>
  <si>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</si>
  <si>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</si>
  <si>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</si>
  <si>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</si>
  <si>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</si>
  <si>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</si>
  <si>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</si>
  <si>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</si>
  <si>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</si>
  <si>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</si>
  <si>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</si>
  <si>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</si>
  <si>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</si>
  <si>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</si>
  <si>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</si>
  <si>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</si>
  <si>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</si>
  <si>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</si>
  <si>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</si>
  <si>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</si>
  <si>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</si>
  <si>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</si>
  <si>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</si>
  <si>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</si>
  <si>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</si>
  <si>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</si>
  <si>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</si>
  <si>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</si>
  <si>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</si>
  <si>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</si>
  <si>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</si>
  <si>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</si>
  <si>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</si>
  <si>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</si>
  <si>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</si>
  <si>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</si>
  <si>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</si>
  <si>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</si>
  <si>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</si>
  <si>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</si>
  <si>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</si>
  <si>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</si>
  <si>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</si>
  <si>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</si>
  <si>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</si>
  <si>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</si>
  <si>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</si>
  <si>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</si>
  <si>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</si>
  <si>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</si>
  <si>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</si>
  <si>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</si>
  <si>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</si>
  <si>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</si>
  <si>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</si>
  <si>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</si>
  <si>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</si>
  <si>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</si>
  <si>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</si>
  <si>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</si>
  <si>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</si>
  <si>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</si>
  <si>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</si>
  <si>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</si>
  <si>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</si>
  <si>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</si>
  <si>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</si>
  <si>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</si>
  <si>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</si>
  <si>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</si>
  <si>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</si>
  <si>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</si>
  <si>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</si>
  <si>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</si>
  <si>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</si>
  <si>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</si>
  <si>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</si>
  <si>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</si>
  <si>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</si>
  <si>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</si>
  <si>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</si>
  <si>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</si>
  <si>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</si>
  <si>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</si>
  <si>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</si>
  <si>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</si>
  <si>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</si>
  <si>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</si>
  <si>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</si>
  <si>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</si>
  <si>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</si>
  <si>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</si>
  <si>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</si>
  <si>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</si>
  <si>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</si>
  <si>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</si>
  <si>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</si>
  <si>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</si>
  <si>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</si>
  <si>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</si>
  <si>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</si>
  <si>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</si>
  <si>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</si>
  <si>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</si>
  <si>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</si>
  <si>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</si>
  <si>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</si>
  <si>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</si>
  <si>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</si>
  <si>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</si>
  <si>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</si>
  <si>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</si>
  <si>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</si>
  <si>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</si>
  <si>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</si>
  <si>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</si>
  <si>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</si>
  <si>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</si>
  <si>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</si>
  <si>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</si>
  <si>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</si>
  <si>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</si>
  <si>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</si>
  <si>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</si>
  <si>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</si>
  <si>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</si>
  <si>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</si>
  <si>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</si>
  <si>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</si>
  <si>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</si>
  <si>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</si>
  <si>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</si>
  <si>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</si>
  <si>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</si>
  <si>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</si>
  <si>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</si>
  <si>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</si>
  <si>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</si>
  <si>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</si>
  <si>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</si>
  <si>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</si>
  <si>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</si>
  <si>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</si>
  <si>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</si>
  <si>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</si>
  <si>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</si>
  <si>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</si>
  <si>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</si>
  <si>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</si>
  <si>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</si>
  <si>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</si>
  <si>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</si>
  <si>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</si>
  <si>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</si>
  <si>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</si>
  <si>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</si>
  <si>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</si>
  <si>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</si>
  <si>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</si>
  <si>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</si>
  <si>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</si>
  <si>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</si>
  <si>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</si>
  <si>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</si>
  <si>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</si>
  <si>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</si>
  <si>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</si>
  <si>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</si>
  <si>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</si>
  <si>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</si>
  <si>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</si>
  <si>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</si>
  <si>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</si>
  <si>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</si>
  <si>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</si>
  <si>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</si>
  <si>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</si>
  <si>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</si>
  <si>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</si>
  <si>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</si>
  <si>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</si>
  <si>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</si>
  <si>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</si>
  <si>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</si>
  <si>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</si>
  <si>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</si>
  <si>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</si>
  <si>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</si>
  <si>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</si>
  <si>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</si>
  <si>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</si>
  <si>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</si>
  <si>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</si>
  <si>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</si>
  <si>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</si>
  <si>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</si>
  <si>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</si>
  <si>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</si>
  <si>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</si>
  <si>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</si>
  <si>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</si>
  <si>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</si>
  <si>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</si>
  <si>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</si>
  <si>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</si>
  <si>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</si>
  <si>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</si>
  <si>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</si>
  <si>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</si>
  <si>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</si>
  <si>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</si>
  <si>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</si>
  <si>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</si>
  <si>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</si>
  <si>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</si>
  <si>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</si>
  <si>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</si>
  <si>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</si>
  <si>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</si>
  <si>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</si>
  <si>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</si>
  <si>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</si>
  <si>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</si>
  <si>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</si>
  <si>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</si>
  <si>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</si>
  <si>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</si>
  <si>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</si>
  <si>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</si>
  <si>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</si>
  <si>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</si>
  <si>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</si>
  <si>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</si>
  <si>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</si>
  <si>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</si>
  <si>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</si>
  <si>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</si>
  <si>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</si>
  <si>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</si>
  <si>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</si>
  <si>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</si>
  <si>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</si>
  <si>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</si>
  <si>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</si>
  <si>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</si>
  <si>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</si>
  <si>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</si>
  <si>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</si>
  <si>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</si>
  <si>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</si>
  <si>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</si>
  <si>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</si>
  <si>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</si>
  <si>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</si>
  <si>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</si>
  <si>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</si>
  <si>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</si>
  <si>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</si>
  <si>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</si>
  <si>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</si>
  <si>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</si>
  <si>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</si>
  <si>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</si>
  <si>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</si>
  <si>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</si>
  <si>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</si>
  <si>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</si>
  <si>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</si>
  <si>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</si>
  <si>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</si>
  <si>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</si>
  <si>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</si>
  <si>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</si>
  <si>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</si>
  <si>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</si>
  <si>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</si>
  <si>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</si>
  <si>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</si>
  <si>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</si>
  <si>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</si>
  <si>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</si>
  <si>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</si>
  <si>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</si>
  <si>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</si>
  <si>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</si>
  <si>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</si>
  <si>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</si>
  <si>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</si>
  <si>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</si>
  <si>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</si>
  <si>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</si>
  <si>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</si>
  <si>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</si>
  <si>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</si>
  <si>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</si>
  <si>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</si>
  <si>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</si>
  <si>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</si>
  <si>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</si>
  <si>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</si>
  <si>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</si>
  <si>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</si>
  <si>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</si>
  <si>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</si>
  <si>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</si>
  <si>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</si>
  <si>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</si>
  <si>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</si>
  <si>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</si>
  <si>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</si>
  <si>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</si>
  <si>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</si>
  <si>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</si>
  <si>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</si>
  <si>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</si>
  <si>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</si>
  <si>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</si>
  <si>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</si>
  <si>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</si>
  <si>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</si>
  <si>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</si>
  <si>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</si>
  <si>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</si>
  <si>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</si>
  <si>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</si>
  <si>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</si>
  <si>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</si>
  <si>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</si>
  <si>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</si>
  <si>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</si>
  <si>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</si>
  <si>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</si>
  <si>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</si>
  <si>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</si>
  <si>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</si>
  <si>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</si>
  <si>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</si>
  <si>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</si>
  <si>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</si>
  <si>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</si>
  <si>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</si>
  <si>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</si>
  <si>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</si>
  <si>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</si>
  <si>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</si>
  <si>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</si>
  <si>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</si>
  <si>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</si>
  <si>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</si>
  <si>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</si>
  <si>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</si>
  <si>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</si>
  <si>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</si>
  <si>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</si>
  <si>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</si>
  <si>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</si>
  <si>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</si>
  <si>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</si>
  <si>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</si>
  <si>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</si>
  <si>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</si>
  <si>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</si>
  <si>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</si>
  <si>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</si>
  <si>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</si>
  <si>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</si>
  <si>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</si>
  <si>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</si>
  <si>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</si>
  <si>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</si>
  <si>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</si>
  <si>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</si>
  <si>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</si>
  <si>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</si>
  <si>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</si>
  <si>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</si>
  <si>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</si>
  <si>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</si>
  <si>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</si>
  <si>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</si>
  <si>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</si>
  <si>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</si>
  <si>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</si>
  <si>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</si>
  <si>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</si>
  <si>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</si>
  <si>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</si>
  <si>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</si>
  <si>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</si>
  <si>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</si>
  <si>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</si>
  <si>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</si>
  <si>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</si>
  <si>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</si>
  <si>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</si>
  <si>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</si>
  <si>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</si>
  <si>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</si>
  <si>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</si>
  <si>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</si>
  <si>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</si>
  <si>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</si>
  <si>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</si>
  <si>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</si>
  <si>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</si>
  <si>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</si>
  <si>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</si>
  <si>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</si>
  <si>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</si>
  <si>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</si>
  <si>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</si>
  <si>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</si>
  <si>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</si>
  <si>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</si>
  <si>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</si>
  <si>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</si>
  <si>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</si>
  <si>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</si>
  <si>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</si>
  <si>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</si>
  <si>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</si>
  <si>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</si>
  <si>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</si>
  <si>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</si>
  <si>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</si>
  <si>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</si>
  <si>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</si>
  <si>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</si>
  <si>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</si>
  <si>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</si>
  <si>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</si>
  <si>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</si>
  <si>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</si>
  <si>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</si>
  <si>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</si>
  <si>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</si>
  <si>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</si>
  <si>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</si>
  <si>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</si>
  <si>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</si>
  <si>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</si>
  <si>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</si>
  <si>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</si>
  <si>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</si>
  <si>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</si>
  <si>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</si>
  <si>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</si>
  <si>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</si>
  <si>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</si>
  <si>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</si>
  <si>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</si>
  <si>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</si>
  <si>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</si>
  <si>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</si>
  <si>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</si>
  <si>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</si>
  <si>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</si>
  <si>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</si>
  <si>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</si>
  <si>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</si>
  <si>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</si>
  <si>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</si>
  <si>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</si>
  <si>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</si>
  <si>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</si>
  <si>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</si>
  <si>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</si>
  <si>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</si>
  <si>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</si>
  <si>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</si>
  <si>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</si>
  <si>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</si>
  <si>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</si>
  <si>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</si>
  <si>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</si>
  <si>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</si>
  <si>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</si>
  <si>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</si>
  <si>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</si>
  <si>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</si>
  <si>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</si>
  <si>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</si>
  <si>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</si>
  <si>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</si>
  <si>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</si>
  <si>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</si>
  <si>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</si>
  <si>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</si>
  <si>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</si>
  <si>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</si>
  <si>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</si>
  <si>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</si>
  <si>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</si>
  <si>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</si>
  <si>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</si>
  <si>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</si>
  <si>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</si>
  <si>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</si>
  <si>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</si>
  <si>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</si>
  <si>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</si>
  <si>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</si>
  <si>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</si>
  <si>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</si>
  <si>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</si>
  <si>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</si>
  <si>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</si>
  <si>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</si>
  <si>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</si>
  <si>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</si>
  <si>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</si>
  <si>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</si>
  <si>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</si>
  <si>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</si>
  <si>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</si>
  <si>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</si>
  <si>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</si>
  <si>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</si>
  <si>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</si>
  <si>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</si>
  <si>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</si>
  <si>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</si>
  <si>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</si>
  <si>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</si>
  <si>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</si>
  <si>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</si>
  <si>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</si>
  <si>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</si>
  <si>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</si>
  <si>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</si>
  <si>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</si>
  <si>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</si>
  <si>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</si>
  <si>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</si>
  <si>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</si>
  <si>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</si>
  <si>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</si>
  <si>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</si>
  <si>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</si>
  <si>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</si>
  <si>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</si>
  <si>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</si>
  <si>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</si>
  <si>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</si>
  <si>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</si>
  <si>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</si>
  <si>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</si>
  <si>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</si>
  <si>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</si>
  <si>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</si>
  <si>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</si>
  <si>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</si>
  <si>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</si>
  <si>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</si>
  <si>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</si>
  <si>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</si>
  <si>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</si>
  <si>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</si>
  <si>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</si>
  <si>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</si>
  <si>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</si>
  <si>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</si>
  <si>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</si>
  <si>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</si>
  <si>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</si>
  <si>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</si>
  <si>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</si>
  <si>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</si>
  <si>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</si>
  <si>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</si>
  <si>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</si>
  <si>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</si>
  <si>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</si>
  <si>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</si>
  <si>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</si>
  <si>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</si>
  <si>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</si>
  <si>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</si>
  <si>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</si>
  <si>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</si>
  <si>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</si>
  <si>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</si>
  <si>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</si>
  <si>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</si>
  <si>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</si>
  <si>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</si>
  <si>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</si>
  <si>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</si>
  <si>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</si>
  <si>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</si>
  <si>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</si>
  <si>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</si>
  <si>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</si>
  <si>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</si>
  <si>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</si>
  <si>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</si>
  <si>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</si>
  <si>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</si>
  <si>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</si>
  <si>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</si>
  <si>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</si>
  <si>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</si>
  <si>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</si>
  <si>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</si>
  <si>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</si>
  <si>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</si>
  <si>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</si>
  <si>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</si>
  <si>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</si>
  <si>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</si>
  <si>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</si>
  <si>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</si>
  <si>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</si>
  <si>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</si>
  <si>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</si>
  <si>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</si>
  <si>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</si>
  <si>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</si>
  <si>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</si>
  <si>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</si>
  <si>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</si>
  <si>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</si>
  <si>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</si>
  <si>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</si>
  <si>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</si>
  <si>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</si>
  <si>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</si>
  <si>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</si>
  <si>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</si>
  <si>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</si>
  <si>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</si>
  <si>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</si>
  <si>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</si>
  <si>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</si>
  <si>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</si>
  <si>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</si>
  <si>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</si>
  <si>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</si>
  <si>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</si>
  <si>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</si>
  <si>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</si>
  <si>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</si>
  <si>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</si>
  <si>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</si>
  <si>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</si>
  <si>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</si>
  <si>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</si>
  <si>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</si>
  <si>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</si>
  <si>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</si>
  <si>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</si>
  <si>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</si>
  <si>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</si>
  <si>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</si>
  <si>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</si>
  <si>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</si>
  <si>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</si>
  <si>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</si>
  <si>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</si>
  <si>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</si>
  <si>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</si>
  <si>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</si>
  <si>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</si>
  <si>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</si>
  <si>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</si>
  <si>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</si>
  <si>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</si>
  <si>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</si>
  <si>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</si>
  <si>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</si>
  <si>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</si>
  <si>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</si>
  <si>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</si>
  <si>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</si>
  <si>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</si>
  <si>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</si>
  <si>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</si>
  <si>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</si>
  <si>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</si>
  <si>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</si>
  <si>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</si>
  <si>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</si>
  <si>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</si>
  <si>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</si>
  <si>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</si>
  <si>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</si>
  <si>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</si>
  <si>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</si>
  <si>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</si>
  <si>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</si>
  <si>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</si>
  <si>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</si>
  <si>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</si>
  <si>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</si>
  <si>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</si>
  <si>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</si>
  <si>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</si>
  <si>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</si>
  <si>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</si>
  <si>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</si>
  <si>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</si>
  <si>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</si>
  <si>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</si>
  <si>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</si>
  <si>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</si>
  <si>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</si>
  <si>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</si>
  <si>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</si>
  <si>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</si>
  <si>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</si>
  <si>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</si>
  <si>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</si>
  <si>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</si>
  <si>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</si>
  <si>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</si>
  <si>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</si>
  <si>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</si>
  <si>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</si>
  <si>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</si>
  <si>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</si>
  <si>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</si>
  <si>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</si>
  <si>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</si>
  <si>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</si>
  <si>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</si>
  <si>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</si>
  <si>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</si>
  <si>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</si>
  <si>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</si>
  <si>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</si>
  <si>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</si>
  <si>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</si>
  <si>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</si>
  <si>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</si>
  <si>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</si>
  <si>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</si>
  <si>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</si>
  <si>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</si>
  <si>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</si>
  <si>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</si>
  <si>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</si>
  <si>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</si>
  <si>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</si>
  <si>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</si>
  <si>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</si>
  <si>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</si>
  <si>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</si>
  <si>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</si>
  <si>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</si>
  <si>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</si>
  <si>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</si>
  <si>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</si>
  <si>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</si>
  <si>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</si>
  <si>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</si>
  <si>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</si>
  <si>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</si>
  <si>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</si>
  <si>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</si>
  <si>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</si>
  <si>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</si>
  <si>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</si>
  <si>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</si>
  <si>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</si>
  <si>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</si>
  <si>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</si>
  <si>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</si>
  <si>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</si>
  <si>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</si>
  <si>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</si>
  <si>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</si>
  <si>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</si>
  <si>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</si>
  <si>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</si>
  <si>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</si>
  <si>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</si>
  <si>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</si>
  <si>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</si>
  <si>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</si>
  <si>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</si>
  <si>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</si>
  <si>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</si>
  <si>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</si>
  <si>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</si>
  <si>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</si>
  <si>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</si>
  <si>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</si>
  <si>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</si>
  <si>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</si>
  <si>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</si>
  <si>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</si>
  <si>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</si>
  <si>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</si>
  <si>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</si>
  <si>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</si>
  <si>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</si>
  <si>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</si>
  <si>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</si>
  <si>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</si>
  <si>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</si>
  <si>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</si>
  <si>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</si>
  <si>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</si>
  <si>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</si>
  <si>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</si>
  <si>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</si>
  <si>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</si>
  <si>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</si>
  <si>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</si>
  <si>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</si>
  <si>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</si>
  <si>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</si>
  <si>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</si>
  <si>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</si>
  <si>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</si>
  <si>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</si>
  <si>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</si>
  <si>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</si>
  <si>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</si>
  <si>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</si>
  <si>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</si>
  <si>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</si>
  <si>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</si>
  <si>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</si>
  <si>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</si>
  <si>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</si>
  <si>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</si>
  <si>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</si>
  <si>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</si>
  <si>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</si>
  <si>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</si>
  <si>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</si>
  <si>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</si>
  <si>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</si>
  <si>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</si>
  <si>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</si>
  <si>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</si>
  <si>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</si>
  <si>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</si>
  <si>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</si>
  <si>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</si>
  <si>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</si>
  <si>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</si>
  <si>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</si>
  <si>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</si>
  <si>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</si>
  <si>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</si>
  <si>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</si>
  <si>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</si>
  <si>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</si>
  <si>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</si>
  <si>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</si>
  <si>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</si>
  <si>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</si>
  <si>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</si>
  <si>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</si>
  <si>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</si>
  <si>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</si>
  <si>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</si>
  <si>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</si>
  <si>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</si>
  <si>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</si>
  <si>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</si>
  <si>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</si>
  <si>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</si>
  <si>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</si>
  <si>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</si>
  <si>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</si>
  <si>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</si>
  <si>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</si>
  <si>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</si>
  <si>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</si>
  <si>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</si>
  <si>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</si>
  <si>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</si>
  <si>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</si>
  <si>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</si>
  <si>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</si>
  <si>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</si>
  <si>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</si>
  <si>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</si>
  <si>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</si>
  <si>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</si>
  <si>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</si>
  <si>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</si>
  <si>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</si>
  <si>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</si>
  <si>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</si>
  <si>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</si>
  <si>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</si>
  <si>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</si>
  <si>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</si>
  <si>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</si>
  <si>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</si>
  <si>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</si>
  <si>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</si>
  <si>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</si>
  <si>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</si>
  <si>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</si>
  <si>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</si>
  <si>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</si>
  <si>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</si>
  <si>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</si>
  <si>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</si>
  <si>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</si>
  <si>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</si>
  <si>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</si>
  <si>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</si>
  <si>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</si>
  <si>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</si>
  <si>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</si>
  <si>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</si>
  <si>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</si>
  <si>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</si>
  <si>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</si>
  <si>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</si>
  <si>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</si>
  <si>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</si>
  <si>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</si>
  <si>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</si>
  <si>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</si>
  <si>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</si>
  <si>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</si>
  <si>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</si>
  <si>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</si>
  <si>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</si>
  <si>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</si>
  <si>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</si>
  <si>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</si>
  <si>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</si>
  <si>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</si>
  <si>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</si>
  <si>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</si>
  <si>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</si>
  <si>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</si>
  <si>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</si>
  <si>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</si>
  <si>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</si>
  <si>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</si>
  <si>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</si>
  <si>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</si>
  <si>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</si>
  <si>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</si>
  <si>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</si>
  <si>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</si>
  <si>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</si>
  <si>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</si>
  <si>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</si>
  <si>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</si>
  <si>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</si>
  <si>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</si>
  <si>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</si>
  <si>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</si>
  <si>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</si>
  <si>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</si>
  <si>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</si>
  <si>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</si>
  <si>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</si>
  <si>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</si>
  <si>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</si>
  <si>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</si>
  <si>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</si>
  <si>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</si>
  <si>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</si>
  <si>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</si>
  <si>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</si>
  <si>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</si>
  <si>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</si>
  <si>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</si>
  <si>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</si>
  <si>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</si>
  <si>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</si>
  <si>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</si>
  <si>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</si>
  <si>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</si>
  <si>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</si>
  <si>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</si>
  <si>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</si>
  <si>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</si>
  <si>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</si>
  <si>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</si>
  <si>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</si>
  <si>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</si>
  <si>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</si>
  <si>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</si>
  <si>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</si>
  <si>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</si>
  <si>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</si>
  <si>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</si>
  <si>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</si>
  <si>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</si>
  <si>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</si>
  <si>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</si>
  <si>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</si>
  <si>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</si>
  <si>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</si>
  <si>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</si>
  <si>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</si>
  <si>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</si>
  <si>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</si>
  <si>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</si>
  <si>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</si>
  <si>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</si>
  <si>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</si>
  <si>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</si>
  <si>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</si>
  <si>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</si>
  <si>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</si>
  <si>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</si>
  <si>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</si>
  <si>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</si>
  <si>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</si>
  <si>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</si>
  <si>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</si>
  <si>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</si>
  <si>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</si>
  <si>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</si>
  <si>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</si>
  <si>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</si>
  <si>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</si>
  <si>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</si>
  <si>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</si>
  <si>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</si>
  <si>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</si>
  <si>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</si>
  <si>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</si>
  <si>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</si>
  <si>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</si>
  <si>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</si>
  <si>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</si>
  <si>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</si>
  <si>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</si>
  <si>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</si>
  <si>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</si>
  <si>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</si>
  <si>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</si>
  <si>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</si>
  <si>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</si>
  <si>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</si>
  <si>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</si>
  <si>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</si>
  <si>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</si>
  <si>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</si>
  <si>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</si>
  <si>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</si>
  <si>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</si>
  <si>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</si>
  <si>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</si>
  <si>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</si>
  <si>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</si>
  <si>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</si>
  <si>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</si>
  <si>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</si>
  <si>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</si>
  <si>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</si>
  <si>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</si>
  <si>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</si>
  <si>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</si>
  <si>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</si>
  <si>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</si>
  <si>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</si>
  <si>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</si>
  <si>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</si>
  <si>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</si>
  <si>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</si>
  <si>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</si>
  <si>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</si>
  <si>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</si>
  <si>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</si>
  <si>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</si>
  <si>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</si>
  <si>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</si>
  <si>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</si>
  <si>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</si>
  <si>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</si>
  <si>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</si>
  <si>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</si>
  <si>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</si>
  <si>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</si>
  <si>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</si>
  <si>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</si>
  <si>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</si>
  <si>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</si>
  <si>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</si>
  <si>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</si>
  <si>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</si>
  <si>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</si>
  <si>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</si>
  <si>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</si>
  <si>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</si>
  <si>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</si>
  <si>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</si>
  <si>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</si>
  <si>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</si>
  <si>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</si>
  <si>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</si>
  <si>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</si>
  <si>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</si>
  <si>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</si>
  <si>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</si>
  <si>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</si>
  <si>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</si>
  <si>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</si>
  <si>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</si>
  <si>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</si>
  <si>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</si>
  <si>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</si>
  <si>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</si>
  <si>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</si>
  <si>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</si>
  <si>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</si>
  <si>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</si>
  <si>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</si>
  <si>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</si>
  <si>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</si>
  <si>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</si>
  <si>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</si>
  <si>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</si>
  <si>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</si>
  <si>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</si>
  <si>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</si>
  <si>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</si>
  <si>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</si>
  <si>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</si>
  <si>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</si>
  <si>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</si>
  <si>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</si>
  <si>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</si>
  <si>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</si>
  <si>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</si>
  <si>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</si>
  <si>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</si>
  <si>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</si>
  <si>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</si>
  <si>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</si>
  <si>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</si>
  <si>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</si>
  <si>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</si>
  <si>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</si>
  <si>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</si>
  <si>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</si>
  <si>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</si>
  <si>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</si>
  <si>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</si>
  <si>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</si>
  <si>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</si>
  <si>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</si>
  <si>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</si>
  <si>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</si>
  <si>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</si>
  <si>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</si>
  <si>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</si>
  <si>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</si>
  <si>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</si>
  <si>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</si>
  <si>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</si>
  <si>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</si>
  <si>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</si>
  <si>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</si>
  <si>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</si>
  <si>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</si>
  <si>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</si>
  <si>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</si>
  <si>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</si>
  <si>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</si>
  <si>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</si>
  <si>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</si>
  <si>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</si>
  <si>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</si>
  <si>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</si>
  <si>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</si>
  <si>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</si>
  <si>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</si>
  <si>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</si>
  <si>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</si>
  <si>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</si>
  <si>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</si>
  <si>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</si>
  <si>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</si>
  <si>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</si>
  <si>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</si>
  <si>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</si>
  <si>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</si>
  <si>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</si>
  <si>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</si>
  <si>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</si>
  <si>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</si>
  <si>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</si>
  <si>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</si>
  <si>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</si>
  <si>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</si>
  <si>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</si>
  <si>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</si>
  <si>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</si>
  <si>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</si>
  <si>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</si>
  <si>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</si>
  <si>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</si>
  <si>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</si>
  <si>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</si>
  <si>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</si>
  <si>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</si>
  <si>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</si>
  <si>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</si>
  <si>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</si>
  <si>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</si>
  <si>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</si>
  <si>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</si>
  <si>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</si>
  <si>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</si>
  <si>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</si>
  <si>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</si>
  <si>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</si>
  <si>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</si>
  <si>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</si>
  <si>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</si>
  <si>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</si>
  <si>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</si>
  <si>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</si>
  <si>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</si>
  <si>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</si>
  <si>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</si>
  <si>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</si>
  <si>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</si>
  <si>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</si>
  <si>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</si>
  <si>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</si>
  <si>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</si>
  <si>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</si>
  <si>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</si>
  <si>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</si>
  <si>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</si>
  <si>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</si>
  <si>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</si>
  <si>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</si>
  <si>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</si>
  <si>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</si>
  <si>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</si>
  <si>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</si>
  <si>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</si>
  <si>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</si>
  <si>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</si>
  <si>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</si>
  <si>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</si>
  <si>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</si>
  <si>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</si>
  <si>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</si>
  <si>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</si>
  <si>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</si>
  <si>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</si>
  <si>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</si>
  <si>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</si>
  <si>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</si>
  <si>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</si>
  <si>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</si>
  <si>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</si>
  <si>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</si>
  <si>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</si>
  <si>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</si>
  <si>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</si>
  <si>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</si>
  <si>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</si>
  <si>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</si>
  <si>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</si>
  <si>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</si>
  <si>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</si>
  <si>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</si>
  <si>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</si>
  <si>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</si>
  <si>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</si>
  <si>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</si>
  <si>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</si>
  <si>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</si>
  <si>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</si>
  <si>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</si>
  <si>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</si>
  <si>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</si>
  <si>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</si>
  <si>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</si>
  <si>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</si>
  <si>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</si>
  <si>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</si>
  <si>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</si>
  <si>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</si>
  <si>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</si>
  <si>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</si>
  <si>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</si>
  <si>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</si>
  <si>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</si>
  <si>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</si>
  <si>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</si>
  <si>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</si>
  <si>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</si>
  <si>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</si>
  <si>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</si>
  <si>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</si>
  <si>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</si>
  <si>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</si>
  <si>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</si>
  <si>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</si>
  <si>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</si>
  <si>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</si>
  <si>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</si>
  <si>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</si>
  <si>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</si>
  <si>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</si>
  <si>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</si>
  <si>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</si>
  <si>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</si>
  <si>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</si>
  <si>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</si>
  <si>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</si>
  <si>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</si>
  <si>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</si>
  <si>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</si>
  <si>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</si>
  <si>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</si>
  <si>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</si>
  <si>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</si>
  <si>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</si>
  <si>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</si>
  <si>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</si>
  <si>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</si>
  <si>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</si>
  <si>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</si>
  <si>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</si>
  <si>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</si>
  <si>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</si>
  <si>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</si>
  <si>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</si>
  <si>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</si>
  <si>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</si>
  <si>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</si>
  <si>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</si>
  <si>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</si>
  <si>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</si>
  <si>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</si>
  <si>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</si>
  <si>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</si>
  <si>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</si>
  <si>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</si>
  <si>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</si>
  <si>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</si>
  <si>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</si>
  <si>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</si>
  <si>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</si>
  <si>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</si>
  <si>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</si>
  <si>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</si>
  <si>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</si>
  <si>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</si>
  <si>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</si>
  <si>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</si>
  <si>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</si>
  <si>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</si>
  <si>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</si>
  <si>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</si>
  <si>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</si>
  <si>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</si>
  <si>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</si>
  <si>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</si>
  <si>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</si>
  <si>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</si>
  <si>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</si>
  <si>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</si>
  <si>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</si>
  <si>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</si>
  <si>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</si>
  <si>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</si>
  <si>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</si>
  <si>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</si>
  <si>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</si>
  <si>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</si>
  <si>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</si>
  <si>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</si>
  <si>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</si>
  <si>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</si>
  <si>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</si>
  <si>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</si>
  <si>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</si>
  <si>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</si>
  <si>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</si>
  <si>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</si>
  <si>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</si>
  <si>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</si>
  <si>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</si>
  <si>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</si>
  <si>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</si>
  <si>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</si>
  <si>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</si>
  <si>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</si>
  <si>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</si>
  <si>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</si>
  <si>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</si>
  <si>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</si>
  <si>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</si>
  <si>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</si>
  <si>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</si>
  <si>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</si>
  <si>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</si>
  <si>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</si>
  <si>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</si>
  <si>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</si>
  <si>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</si>
  <si>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</si>
  <si>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</si>
  <si>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</si>
  <si>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</si>
  <si>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</si>
  <si>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</si>
  <si>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</si>
  <si>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</si>
  <si>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</si>
  <si>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</si>
  <si>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</si>
  <si>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</si>
  <si>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</si>
  <si>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</si>
  <si>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</si>
  <si>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</si>
  <si>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</si>
  <si>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</si>
  <si>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</si>
  <si>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</si>
  <si>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</si>
  <si>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</si>
  <si>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</si>
  <si>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</si>
  <si>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</si>
  <si>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</si>
  <si>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</si>
  <si>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</si>
  <si>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</si>
  <si>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</si>
  <si>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</si>
  <si>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</si>
  <si>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</si>
  <si>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</si>
  <si>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</si>
  <si>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</si>
  <si>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</si>
  <si>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</si>
  <si>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</si>
  <si>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</si>
  <si>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</si>
  <si>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</si>
  <si>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</si>
  <si>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</si>
  <si>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</si>
  <si>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</si>
  <si>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</si>
  <si>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</si>
  <si>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</si>
  <si>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</si>
  <si>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</si>
  <si>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</si>
  <si>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</si>
  <si>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</si>
  <si>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</si>
  <si>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</si>
  <si>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</si>
  <si>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</si>
  <si>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</si>
  <si>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</si>
  <si>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</si>
  <si>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</si>
  <si>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</si>
  <si>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</si>
  <si>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</si>
  <si>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</si>
  <si>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</si>
  <si>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</si>
  <si>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</si>
  <si>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</si>
  <si>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</si>
  <si>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</si>
  <si>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</si>
  <si>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</si>
  <si>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</si>
  <si>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</si>
  <si>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</si>
  <si>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</si>
  <si>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</si>
  <si>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</si>
  <si>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</si>
  <si>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</si>
  <si>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</si>
  <si>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</si>
  <si>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</si>
  <si>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</si>
  <si>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</si>
  <si>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</si>
  <si>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</si>
  <si>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</si>
  <si>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</si>
  <si>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</si>
  <si>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</si>
  <si>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</si>
  <si>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</si>
  <si>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</si>
  <si>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</si>
  <si>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</si>
  <si>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</si>
  <si>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</si>
  <si>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</si>
  <si>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</si>
  <si>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</si>
  <si>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</si>
  <si>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</si>
  <si>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</si>
  <si>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</si>
  <si>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</si>
  <si>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</si>
  <si>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</si>
  <si>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</si>
  <si>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</si>
  <si>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</si>
  <si>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</si>
  <si>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</si>
  <si>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</si>
  <si>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</si>
  <si>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</si>
  <si>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</si>
  <si>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</si>
  <si>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</si>
  <si>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</si>
  <si>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</si>
  <si>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</si>
  <si>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</si>
  <si>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</si>
  <si>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</si>
  <si>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</si>
  <si>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</si>
  <si>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</si>
  <si>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</si>
  <si>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</si>
  <si>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</si>
  <si>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</si>
  <si>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</si>
  <si>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</si>
  <si>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</si>
  <si>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</si>
  <si>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</si>
  <si>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</si>
  <si>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</si>
  <si>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</si>
  <si>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</si>
  <si>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</si>
  <si>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</si>
  <si>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</si>
  <si>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</si>
  <si>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</si>
  <si>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</si>
  <si>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</si>
  <si>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</si>
  <si>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</si>
  <si>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</si>
  <si>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</si>
  <si>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</si>
  <si>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</si>
  <si>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</si>
  <si>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</si>
  <si>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</si>
  <si>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</si>
  <si>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</si>
  <si>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</si>
  <si>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</si>
  <si>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</si>
  <si>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</si>
  <si>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</si>
  <si>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</si>
  <si>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</si>
  <si>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</si>
  <si>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</si>
  <si>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</si>
  <si>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</si>
  <si>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</si>
  <si>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</si>
  <si>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</si>
  <si>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</si>
  <si>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</si>
  <si>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</si>
  <si>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</si>
  <si>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</si>
  <si>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</si>
  <si>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</si>
  <si>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</si>
  <si>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</si>
  <si>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</si>
  <si>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</si>
  <si>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</si>
  <si>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</si>
  <si>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</si>
  <si>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</si>
  <si>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</si>
  <si>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</si>
  <si>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</si>
  <si>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</si>
  <si>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</si>
  <si>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</si>
  <si>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</si>
  <si>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</si>
  <si>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</si>
  <si>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</si>
  <si>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</si>
  <si>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</si>
  <si>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</si>
  <si>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</si>
  <si>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</si>
  <si>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</si>
  <si>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</si>
  <si>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</si>
  <si>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</si>
  <si>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</si>
  <si>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</si>
  <si>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</si>
  <si>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</si>
  <si>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</si>
  <si>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</si>
  <si>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</si>
  <si>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</si>
  <si>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</si>
  <si>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</si>
  <si>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</si>
  <si>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</si>
  <si>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</si>
  <si>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</si>
  <si>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</si>
  <si>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</si>
  <si>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</si>
  <si>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</si>
  <si>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</si>
  <si>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</si>
  <si>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</si>
  <si>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</si>
  <si>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</si>
  <si>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</si>
  <si>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</si>
  <si>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</si>
  <si>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</si>
  <si>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</si>
  <si>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</si>
  <si>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</si>
  <si>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</si>
  <si>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</si>
  <si>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</si>
  <si>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</si>
  <si>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</si>
  <si>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</si>
  <si>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</si>
  <si>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</si>
  <si>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</si>
  <si>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</si>
  <si>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</si>
  <si>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</si>
  <si>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</si>
  <si>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</si>
  <si>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</si>
  <si>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</si>
  <si>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</si>
  <si>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</si>
  <si>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</si>
  <si>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</si>
  <si>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</si>
  <si>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</si>
  <si>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</si>
  <si>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</si>
  <si>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</si>
  <si>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</si>
  <si>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</si>
  <si>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</si>
  <si>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</si>
  <si>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</si>
  <si>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</si>
  <si>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</si>
  <si>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</si>
  <si>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</si>
  <si>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</si>
  <si>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</si>
  <si>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</si>
  <si>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</si>
  <si>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</si>
  <si>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</si>
  <si>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</si>
  <si>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</si>
  <si>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</si>
  <si>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</si>
  <si>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</si>
  <si>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</si>
  <si>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</si>
  <si>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</si>
  <si>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</si>
  <si>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</si>
  <si>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</si>
  <si>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</si>
  <si>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</si>
  <si>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</si>
  <si>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</si>
  <si>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</si>
  <si>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</si>
  <si>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</si>
  <si>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</si>
  <si>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</si>
  <si>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</si>
  <si>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</si>
  <si>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</si>
  <si>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</si>
  <si>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</si>
  <si>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</si>
  <si>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</si>
  <si>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</si>
  <si>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</si>
  <si>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</si>
  <si>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</si>
  <si>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</si>
  <si>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</si>
  <si>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</si>
  <si>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</si>
  <si>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</si>
  <si>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</si>
  <si>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</si>
  <si>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</si>
  <si>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</si>
  <si>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</si>
  <si>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</si>
  <si>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</si>
  <si>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</si>
  <si>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</si>
  <si>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</si>
  <si>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</si>
  <si>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</si>
  <si>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</si>
  <si>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</si>
  <si>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</si>
  <si>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</si>
  <si>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</si>
  <si>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</si>
  <si>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</si>
  <si>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</si>
  <si>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</si>
  <si>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</si>
  <si>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</si>
  <si>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</si>
  <si>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</si>
  <si>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</si>
  <si>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</si>
  <si>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</si>
  <si>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</si>
  <si>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</si>
  <si>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</si>
  <si>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</si>
  <si>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</si>
  <si>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</si>
  <si>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</si>
  <si>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</si>
  <si>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</si>
  <si>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</si>
  <si>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</si>
  <si>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</si>
  <si>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</si>
  <si>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</si>
  <si>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</si>
  <si>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</si>
  <si>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</si>
  <si>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</si>
  <si>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</si>
  <si>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</si>
  <si>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</si>
  <si>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</si>
  <si>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</si>
  <si>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</si>
  <si>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</si>
  <si>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</si>
  <si>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</si>
  <si>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</si>
  <si>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</si>
  <si>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</si>
  <si>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</si>
  <si>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</si>
  <si>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</si>
  <si>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</si>
  <si>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</si>
  <si>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</si>
  <si>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</si>
  <si>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</si>
  <si>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</si>
  <si>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</si>
  <si>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</si>
  <si>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</si>
  <si>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</si>
  <si>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</si>
  <si>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</si>
  <si>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</si>
  <si>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</si>
  <si>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</si>
  <si>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</si>
  <si>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</si>
  <si>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</si>
  <si>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</si>
  <si>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</si>
  <si>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</si>
  <si>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</si>
  <si>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</si>
  <si>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</si>
  <si>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</si>
  <si>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</si>
  <si>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</si>
  <si>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</si>
  <si>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</si>
  <si>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</si>
  <si>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</si>
  <si>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</si>
  <si>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</si>
  <si>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</si>
  <si>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</si>
  <si>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</si>
  <si>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</si>
  <si>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</si>
  <si>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</si>
  <si>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</si>
  <si>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</si>
  <si>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</si>
  <si>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</si>
  <si>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</si>
  <si>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</si>
  <si>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</si>
  <si>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</si>
  <si>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</si>
  <si>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</si>
  <si>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</si>
  <si>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</si>
  <si>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</si>
  <si>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</si>
  <si>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</si>
  <si>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</si>
  <si>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</si>
  <si>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</si>
  <si>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</si>
  <si>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</si>
  <si>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</si>
  <si>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</si>
  <si>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</si>
  <si>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</si>
  <si>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</si>
  <si>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</si>
  <si>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</si>
  <si>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</si>
  <si>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</si>
  <si>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</si>
  <si>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</si>
  <si>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</si>
  <si>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</si>
  <si>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</si>
  <si>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</si>
  <si>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</si>
  <si>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</si>
  <si>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</si>
  <si>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</si>
  <si>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</si>
  <si>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</si>
  <si>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</si>
  <si>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</si>
  <si>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</si>
  <si>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</si>
  <si>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</si>
  <si>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</si>
  <si>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</si>
  <si>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</si>
  <si>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</si>
  <si>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</si>
  <si>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</si>
  <si>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</si>
  <si>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</si>
  <si>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</si>
  <si>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</si>
  <si>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</si>
  <si>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</si>
  <si>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</si>
  <si>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</si>
  <si>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</si>
  <si>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</si>
  <si>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</si>
  <si>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</si>
  <si>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</si>
  <si>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</si>
  <si>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</si>
  <si>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</si>
  <si>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</si>
  <si>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</si>
  <si>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</si>
  <si>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</si>
  <si>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</si>
  <si>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</si>
  <si>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</si>
  <si>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</si>
  <si>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</si>
  <si>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</si>
  <si>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</si>
  <si>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</si>
  <si>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</si>
  <si>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</si>
  <si>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</si>
  <si>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</si>
  <si>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</si>
  <si>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</si>
  <si>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</si>
  <si>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</si>
  <si>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</si>
  <si>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</si>
  <si>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</si>
  <si>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</si>
  <si>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</si>
  <si>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</si>
  <si>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</si>
  <si>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</si>
  <si>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</si>
  <si>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</si>
  <si>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</si>
  <si>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</si>
  <si>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</si>
  <si>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</si>
  <si>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</si>
  <si>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</si>
  <si>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</si>
  <si>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</si>
  <si>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</si>
  <si>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</si>
  <si>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</si>
  <si>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</si>
  <si>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</si>
  <si>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</si>
  <si>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</si>
  <si>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</si>
  <si>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</si>
  <si>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</si>
  <si>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</si>
  <si>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</si>
  <si>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</si>
  <si>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</si>
  <si>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</si>
  <si>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</si>
  <si>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</si>
  <si>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</si>
  <si>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</si>
  <si>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</si>
  <si>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</si>
  <si>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</si>
  <si>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</si>
  <si>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</si>
  <si>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</si>
  <si>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</si>
  <si>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</si>
  <si>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</si>
  <si>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</si>
  <si>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</si>
  <si>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</si>
  <si>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</si>
  <si>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</si>
  <si>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</si>
  <si>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</si>
  <si>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</si>
  <si>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</si>
  <si>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</si>
  <si>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</si>
  <si>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</si>
  <si>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</si>
  <si>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</si>
  <si>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</si>
  <si>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</si>
  <si>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</si>
  <si>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</si>
  <si>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</si>
  <si>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</si>
  <si>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</si>
  <si>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</si>
  <si>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</si>
  <si>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</si>
  <si>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</si>
  <si>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</si>
  <si>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</si>
  <si>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</si>
  <si>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</si>
  <si>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</si>
  <si>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</si>
  <si>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</si>
  <si>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</si>
  <si>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</si>
  <si>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</si>
  <si>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</si>
  <si>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</si>
  <si>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</si>
  <si>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</si>
  <si>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</si>
  <si>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</si>
  <si>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</si>
  <si>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</si>
  <si>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</si>
  <si>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</si>
  <si>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</si>
  <si>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</si>
  <si>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</si>
  <si>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</si>
  <si>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</si>
  <si>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</si>
  <si>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</si>
  <si>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</si>
  <si>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</si>
  <si>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</si>
  <si>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</si>
  <si>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</si>
  <si>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</si>
  <si>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</si>
  <si>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</si>
  <si>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</si>
  <si>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</si>
  <si>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</si>
  <si>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</si>
  <si>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</si>
  <si>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</si>
  <si>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</si>
  <si>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</si>
  <si>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</si>
  <si>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</si>
  <si>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</si>
  <si>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</si>
  <si>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</si>
  <si>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</si>
  <si>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</si>
  <si>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</si>
  <si>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</si>
  <si>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</si>
  <si>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</si>
  <si>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</si>
  <si>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</si>
  <si>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</si>
  <si>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</si>
  <si>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</si>
  <si>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</si>
  <si>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</si>
  <si>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</si>
  <si>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</si>
  <si>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</si>
  <si>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</si>
  <si>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</si>
  <si>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</si>
  <si>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</si>
  <si>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</si>
  <si>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</si>
  <si>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</si>
  <si>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</si>
  <si>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</si>
  <si>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</si>
  <si>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</si>
  <si>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</si>
  <si>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</si>
  <si>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</si>
  <si>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</si>
  <si>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</si>
  <si>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</si>
  <si>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</si>
  <si>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</si>
  <si>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</si>
  <si>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</si>
  <si>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</si>
  <si>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</si>
  <si>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</si>
  <si>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</si>
  <si>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</si>
  <si>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</si>
  <si>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</si>
  <si>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</si>
  <si>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</si>
  <si>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</si>
  <si>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</si>
  <si>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</si>
  <si>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</si>
  <si>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</si>
  <si>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</si>
  <si>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</si>
  <si>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</si>
  <si>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</si>
  <si>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</si>
  <si>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</si>
  <si>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</si>
  <si>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</si>
  <si>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</si>
  <si>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</si>
  <si>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</si>
  <si>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</si>
  <si>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</si>
  <si>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</si>
  <si>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</si>
  <si>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</si>
  <si>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</si>
  <si>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</si>
  <si>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</si>
  <si>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</si>
  <si>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</si>
  <si>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</si>
  <si>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</si>
  <si>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</si>
  <si>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</si>
  <si>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</si>
  <si>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</si>
  <si>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</si>
  <si>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</si>
  <si>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</si>
  <si>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</si>
  <si>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</si>
  <si>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</si>
  <si>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</si>
  <si>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</si>
  <si>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</si>
  <si>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</si>
  <si>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</si>
  <si>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</si>
  <si>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</si>
  <si>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</si>
  <si>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</si>
  <si>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</si>
  <si>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</si>
  <si>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</si>
  <si>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</si>
  <si>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</si>
  <si>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</si>
  <si>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</si>
  <si>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</si>
  <si>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</si>
  <si>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</si>
  <si>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</si>
  <si>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</si>
  <si>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</si>
  <si>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</si>
  <si>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</si>
  <si>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</si>
  <si>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</si>
  <si>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</si>
  <si>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</si>
  <si>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</si>
  <si>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</si>
  <si>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</si>
  <si>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</si>
  <si>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</si>
  <si>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</si>
  <si>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</si>
  <si>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</si>
  <si>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</si>
  <si>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</si>
  <si>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</si>
  <si>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</si>
  <si>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</si>
  <si>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</si>
  <si>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</si>
  <si>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</si>
  <si>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</si>
  <si>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</si>
  <si>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</si>
  <si>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</si>
  <si>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</si>
  <si>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</si>
  <si>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</si>
  <si>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</si>
  <si>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</si>
  <si>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</si>
  <si>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</si>
  <si>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</si>
  <si>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</si>
  <si>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</si>
  <si>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</si>
  <si>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</si>
  <si>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</si>
  <si>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</si>
  <si>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</si>
  <si>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</si>
  <si>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</si>
  <si>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</si>
  <si>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</si>
  <si>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</si>
  <si>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</si>
  <si>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</si>
  <si>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</si>
  <si>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</si>
  <si>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</si>
  <si>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</si>
  <si>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</si>
  <si>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</si>
  <si>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</si>
  <si>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</si>
  <si>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</si>
  <si>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</si>
  <si>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</si>
  <si>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</si>
  <si>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</si>
  <si>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</si>
  <si>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</si>
  <si>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</si>
  <si>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</si>
  <si>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</si>
  <si>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</si>
  <si>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</si>
  <si>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</si>
  <si>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</si>
  <si>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</si>
  <si>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</si>
  <si>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</si>
  <si>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</si>
  <si>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</si>
  <si>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</si>
  <si>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</si>
  <si>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</si>
  <si>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</si>
  <si>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</si>
  <si>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</si>
  <si>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</si>
  <si>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</si>
  <si>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</si>
  <si>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</si>
  <si>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</si>
  <si>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</si>
  <si>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</si>
  <si>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</si>
  <si>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</si>
  <si>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</si>
  <si>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</si>
  <si>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</si>
  <si>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</si>
  <si>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</si>
  <si>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</si>
  <si>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</si>
  <si>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</si>
  <si>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</si>
  <si>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</si>
  <si>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</si>
  <si>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</si>
  <si>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</si>
  <si>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</si>
  <si>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</si>
  <si>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</si>
  <si>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</si>
  <si>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</si>
  <si>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</si>
  <si>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</si>
  <si>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</si>
  <si>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</si>
  <si>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</si>
  <si>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</si>
  <si>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</si>
  <si>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</si>
  <si>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</si>
  <si>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</si>
  <si>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</si>
  <si>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</si>
  <si>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</si>
  <si>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</si>
  <si>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</si>
  <si>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</si>
  <si>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</si>
  <si>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</si>
  <si>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</si>
  <si>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</si>
  <si>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</si>
  <si>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</si>
  <si>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</si>
  <si>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</si>
  <si>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</si>
  <si>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</si>
  <si>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</si>
  <si>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</si>
  <si>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</si>
  <si>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</si>
  <si>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</si>
  <si>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</si>
  <si>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</si>
  <si>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</si>
  <si>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</si>
  <si>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</si>
  <si>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</si>
  <si>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</si>
  <si>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</si>
  <si>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</si>
  <si>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</si>
  <si>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</si>
  <si>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</si>
  <si>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</si>
  <si>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</si>
  <si>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</si>
  <si>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</si>
  <si>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</si>
  <si>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</si>
  <si>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</si>
  <si>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</si>
  <si>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</si>
  <si>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</si>
  <si>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</si>
  <si>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</si>
  <si>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</si>
  <si>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</si>
  <si>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</si>
  <si>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</si>
  <si>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</si>
  <si>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</si>
  <si>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</si>
  <si>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</si>
  <si>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</si>
  <si>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</si>
  <si>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</si>
  <si>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</si>
  <si>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</si>
  <si>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</si>
  <si>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</si>
  <si>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</si>
  <si>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</si>
  <si>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</si>
  <si>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</si>
  <si>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</si>
  <si>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</si>
  <si>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</si>
  <si>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</si>
  <si>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</si>
  <si>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</si>
  <si>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</si>
  <si>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</si>
  <si>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</si>
  <si>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</si>
  <si>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</si>
  <si>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</si>
  <si>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</si>
  <si>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</si>
  <si>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</si>
  <si>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</si>
  <si>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</si>
  <si>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</si>
  <si>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</si>
  <si>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</si>
  <si>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</si>
  <si>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</si>
  <si>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</si>
  <si>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</si>
  <si>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</si>
  <si>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</si>
  <si>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</si>
  <si>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</si>
  <si>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</si>
  <si>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</si>
  <si>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</si>
  <si>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</si>
  <si>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</si>
  <si>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</si>
  <si>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</si>
  <si>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</si>
  <si>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</si>
  <si>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</si>
  <si>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</si>
  <si>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</si>
  <si>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</si>
  <si>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</si>
  <si>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</si>
  <si>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</si>
  <si>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</si>
  <si>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</si>
  <si>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</si>
  <si>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</si>
  <si>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</si>
  <si>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</si>
  <si>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</si>
  <si>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</si>
  <si>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</si>
  <si>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</si>
  <si>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</si>
  <si>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</si>
  <si>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</si>
  <si>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</si>
  <si>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</si>
  <si>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</si>
  <si>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</si>
  <si>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</si>
  <si>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</si>
  <si>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</si>
  <si>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</si>
  <si>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</si>
  <si>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</si>
  <si>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</si>
  <si>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</si>
  <si>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</si>
  <si>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</si>
  <si>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</si>
  <si>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</si>
  <si>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</si>
  <si>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</si>
  <si>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</si>
  <si>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</si>
  <si>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</si>
  <si>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</si>
  <si>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</si>
  <si>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</si>
  <si>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</si>
  <si>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</si>
  <si>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</si>
  <si>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</si>
  <si>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</si>
  <si>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</si>
  <si>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</si>
  <si>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</si>
  <si>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</si>
  <si>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</si>
  <si>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</si>
  <si>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</si>
  <si>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</si>
  <si>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</si>
  <si>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</si>
  <si>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</si>
  <si>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</si>
  <si>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</si>
  <si>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</si>
  <si>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</si>
  <si>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</si>
  <si>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</si>
  <si>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</si>
  <si>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</si>
  <si>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</si>
  <si>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</si>
  <si>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</si>
  <si>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</si>
  <si>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</si>
  <si>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</si>
  <si>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</si>
  <si>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</si>
  <si>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</si>
  <si>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</si>
  <si>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</si>
  <si>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</si>
  <si>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</si>
  <si>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</si>
  <si>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</si>
  <si>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</si>
  <si>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</si>
  <si>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</si>
  <si>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</si>
  <si>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</si>
  <si>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</si>
  <si>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</si>
  <si>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</si>
  <si>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</si>
  <si>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</si>
  <si>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</si>
  <si>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</si>
  <si>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</si>
  <si>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</si>
  <si>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</si>
  <si>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</si>
  <si>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</si>
  <si>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</si>
  <si>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</si>
  <si>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</si>
  <si>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</si>
  <si>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</si>
  <si>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</si>
  <si>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</si>
  <si>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</si>
  <si>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</si>
  <si>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</si>
  <si>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</si>
  <si>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</si>
  <si>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</si>
  <si>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</si>
  <si>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</si>
  <si>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</si>
  <si>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</si>
  <si>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</si>
  <si>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</si>
  <si>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</si>
  <si>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</si>
  <si>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</si>
  <si>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</si>
  <si>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</si>
  <si>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</si>
  <si>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</si>
  <si>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</si>
  <si>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</si>
  <si>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</si>
  <si>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</si>
  <si>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</si>
  <si>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</si>
  <si>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</si>
  <si>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</si>
  <si>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</si>
  <si>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</si>
  <si>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</si>
  <si>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</si>
  <si>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</si>
  <si>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</si>
  <si>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</si>
  <si>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</si>
  <si>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</si>
  <si>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</si>
  <si>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</si>
  <si>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</si>
  <si>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</si>
  <si>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</si>
  <si>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</si>
  <si>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</si>
  <si>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</si>
  <si>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</si>
  <si>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</si>
  <si>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</si>
  <si>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</si>
  <si>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</si>
  <si>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</si>
  <si>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</si>
  <si>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</si>
  <si>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</si>
  <si>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</si>
  <si>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</si>
  <si>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</si>
  <si>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</si>
  <si>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</si>
  <si>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</si>
  <si>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</si>
  <si>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</si>
  <si>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</si>
  <si>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</si>
  <si>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</si>
  <si>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</si>
  <si>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</si>
  <si>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</si>
  <si>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</si>
  <si>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</si>
  <si>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</si>
  <si>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</si>
  <si>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</si>
  <si>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</si>
  <si>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</si>
  <si>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</si>
  <si>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</si>
  <si>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</si>
  <si>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</si>
  <si>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</si>
  <si>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</si>
  <si>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</si>
  <si>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</si>
  <si>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</si>
  <si>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</si>
  <si>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</si>
  <si>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</si>
  <si>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</si>
  <si>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</si>
  <si>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</si>
  <si>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</si>
  <si>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</si>
  <si>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</si>
  <si>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</si>
  <si>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</si>
  <si>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</si>
  <si>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</si>
  <si>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</si>
  <si>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</si>
  <si>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</si>
  <si>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</si>
  <si>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</si>
  <si>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</si>
  <si>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</si>
  <si>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</si>
  <si>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</si>
  <si>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</si>
  <si>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</si>
  <si>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</si>
  <si>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</si>
  <si>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</si>
  <si>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</si>
  <si>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</si>
  <si>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</si>
  <si>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</si>
  <si>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</si>
  <si>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</si>
  <si>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</si>
  <si>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</si>
  <si>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</si>
  <si>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</si>
  <si>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</si>
  <si>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</si>
  <si>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</si>
  <si>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</si>
  <si>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</si>
  <si>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</si>
  <si>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</si>
  <si>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</si>
  <si>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</si>
  <si>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</si>
  <si>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</si>
  <si>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</si>
  <si>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</si>
  <si>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</si>
  <si>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</si>
  <si>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</si>
  <si>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</si>
  <si>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</si>
  <si>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</si>
  <si>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</si>
  <si>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</si>
  <si>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</si>
  <si>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</si>
  <si>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</si>
  <si>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</si>
  <si>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</si>
  <si>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</si>
  <si>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</si>
  <si>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</si>
  <si>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</si>
  <si>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</si>
  <si>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</si>
  <si>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</si>
  <si>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</si>
  <si>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</si>
  <si>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</si>
  <si>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</si>
  <si>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</si>
  <si>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</si>
  <si>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</si>
  <si>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</si>
  <si>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</si>
  <si>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</si>
  <si>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</si>
  <si>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</si>
  <si>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</si>
  <si>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</si>
  <si>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</si>
  <si>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</si>
  <si>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</si>
  <si>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</si>
  <si>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</si>
  <si>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</si>
  <si>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</si>
  <si>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</si>
  <si>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</si>
  <si>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</si>
  <si>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</si>
  <si>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</si>
  <si>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</si>
  <si>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</si>
  <si>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</si>
  <si>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</si>
  <si>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</si>
  <si>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</si>
  <si>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</si>
  <si>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</si>
  <si>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</si>
  <si>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</si>
  <si>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</si>
  <si>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</si>
  <si>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</si>
  <si>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</si>
  <si>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</si>
  <si>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</si>
  <si>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</si>
  <si>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</si>
  <si>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</si>
  <si>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</si>
  <si>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</si>
  <si>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</si>
  <si>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</si>
  <si>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</si>
  <si>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</si>
  <si>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</si>
  <si>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</si>
  <si>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</si>
  <si>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</si>
  <si>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</si>
  <si>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</si>
  <si>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</si>
  <si>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</si>
  <si>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</si>
  <si>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</si>
  <si>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</si>
  <si>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</si>
  <si>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</si>
  <si>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</si>
  <si>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</si>
  <si>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</si>
  <si>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</si>
  <si>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</si>
  <si>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</si>
  <si>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</si>
  <si>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</si>
  <si>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</si>
  <si>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</si>
  <si>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</si>
  <si>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</si>
  <si>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</si>
  <si>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</si>
  <si>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</si>
  <si>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</si>
  <si>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</si>
  <si>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</si>
  <si>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</si>
  <si>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</si>
  <si>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</si>
  <si>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</si>
  <si>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</si>
  <si>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</si>
  <si>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</si>
  <si>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</si>
  <si>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</si>
  <si>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</si>
  <si>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</si>
  <si>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</si>
  <si>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</si>
  <si>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</si>
  <si>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</si>
  <si>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</si>
  <si>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</si>
  <si>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</si>
  <si>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</si>
  <si>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</si>
  <si>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</si>
  <si>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</si>
  <si>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</si>
  <si>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</si>
  <si>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</si>
  <si>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</si>
  <si>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</si>
  <si>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</si>
  <si>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</si>
  <si>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</si>
  <si>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</si>
  <si>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</si>
  <si>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</si>
  <si>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</si>
  <si>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</si>
  <si>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</si>
  <si>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</si>
  <si>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</si>
  <si>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</si>
  <si>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</si>
  <si>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</si>
  <si>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</si>
  <si>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</si>
  <si>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</si>
  <si>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</si>
  <si>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</si>
  <si>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</si>
  <si>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</si>
  <si>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</si>
  <si>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</si>
  <si>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</si>
  <si>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</si>
  <si>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</si>
  <si>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</si>
  <si>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</si>
  <si>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</si>
  <si>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</si>
  <si>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</si>
  <si>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</si>
  <si>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</si>
  <si>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</si>
  <si>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</si>
  <si>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</si>
  <si>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</si>
  <si>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</si>
  <si>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</si>
  <si>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</si>
  <si>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</si>
  <si>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</si>
  <si>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</si>
  <si>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</si>
  <si>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</si>
  <si>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</si>
  <si>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</si>
  <si>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</si>
  <si>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</si>
  <si>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</si>
  <si>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</si>
  <si>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</si>
  <si>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</si>
  <si>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</si>
  <si>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</si>
  <si>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</si>
  <si>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</si>
  <si>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</si>
  <si>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</si>
  <si>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</si>
  <si>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</si>
  <si>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</si>
  <si>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</si>
  <si>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</si>
  <si>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</si>
  <si>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</si>
  <si>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</si>
  <si>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</si>
  <si>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</si>
  <si>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</si>
  <si>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</si>
  <si>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</si>
  <si>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</si>
  <si>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</si>
  <si>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</si>
  <si>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</si>
  <si>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</si>
  <si>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</si>
  <si>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</si>
  <si>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</si>
  <si>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</si>
  <si>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</si>
  <si>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</si>
  <si>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</si>
  <si>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</si>
  <si>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</si>
  <si>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</si>
  <si>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</si>
  <si>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</si>
  <si>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</si>
  <si>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</si>
  <si>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</si>
  <si>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</si>
  <si>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</si>
  <si>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</si>
  <si>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</si>
  <si>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</si>
  <si>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</si>
  <si>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</si>
  <si>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</si>
  <si>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</si>
  <si>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</si>
  <si>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</si>
  <si>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</si>
  <si>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</si>
  <si>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</si>
  <si>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</si>
  <si>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</si>
  <si>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</si>
  <si>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</si>
  <si>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</si>
  <si>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</si>
  <si>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</si>
  <si>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</si>
  <si>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</si>
  <si>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</si>
  <si>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</si>
  <si>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</si>
  <si>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</si>
  <si>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</si>
  <si>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</si>
  <si>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</si>
  <si>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</si>
  <si>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</si>
  <si>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</si>
  <si>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</si>
  <si>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</si>
  <si>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</si>
  <si>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</si>
  <si>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</si>
  <si>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</si>
  <si>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</si>
  <si>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</si>
  <si>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</si>
  <si>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</si>
  <si>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</si>
  <si>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</si>
  <si>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</si>
  <si>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</si>
  <si>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</si>
  <si>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</si>
  <si>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</si>
  <si>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</si>
  <si>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</si>
  <si>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</si>
  <si>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</si>
  <si>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</si>
  <si>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</si>
  <si>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</si>
  <si>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</si>
  <si>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</si>
  <si>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</si>
  <si>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</si>
  <si>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</si>
  <si>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</si>
  <si>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</si>
  <si>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</si>
  <si>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</si>
  <si>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</si>
  <si>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</si>
  <si>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</si>
  <si>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</si>
  <si>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</si>
  <si>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</si>
  <si>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</si>
  <si>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</si>
  <si>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</si>
  <si>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</si>
  <si>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</si>
  <si>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</si>
  <si>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</si>
  <si>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</si>
  <si>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</si>
  <si>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</si>
  <si>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</si>
  <si>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</si>
  <si>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</si>
  <si>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</si>
  <si>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</si>
  <si>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</si>
  <si>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</si>
  <si>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</si>
  <si>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</si>
  <si>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</si>
  <si>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</si>
  <si>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</si>
  <si>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</si>
  <si>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</si>
  <si>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</si>
  <si>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</si>
  <si>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</si>
  <si>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</si>
  <si>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</si>
  <si>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</si>
  <si>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</si>
  <si>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</si>
  <si>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</si>
  <si>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</si>
  <si>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</si>
  <si>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</si>
  <si>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</si>
  <si>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</si>
  <si>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</si>
  <si>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</si>
  <si>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</si>
  <si>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</si>
  <si>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</si>
  <si>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</si>
  <si>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</si>
  <si>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</si>
  <si>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</si>
  <si>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</si>
  <si>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</si>
  <si>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</si>
  <si>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</si>
  <si>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</si>
  <si>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</si>
  <si>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</si>
  <si>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</si>
  <si>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</si>
  <si>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</si>
  <si>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</si>
  <si>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</si>
  <si>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</si>
  <si>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</si>
  <si>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</si>
  <si>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</si>
  <si>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</si>
  <si>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</si>
  <si>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</si>
  <si>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</si>
  <si>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</si>
  <si>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</si>
  <si>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</si>
  <si>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</si>
  <si>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</si>
  <si>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</si>
  <si>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</si>
  <si>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</si>
  <si>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</si>
  <si>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</si>
  <si>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</si>
  <si>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</si>
  <si>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</si>
  <si>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</si>
  <si>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</si>
  <si>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</si>
  <si>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</si>
  <si>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</si>
  <si>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</si>
  <si>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</si>
  <si>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</si>
  <si>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</si>
  <si>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</si>
  <si>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</si>
  <si>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</si>
  <si>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</si>
  <si>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</si>
  <si>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</si>
  <si>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</si>
  <si>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</si>
  <si>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</si>
  <si>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</si>
  <si>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</si>
  <si>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</si>
  <si>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</si>
  <si>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</si>
  <si>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</si>
  <si>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</si>
  <si>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</si>
  <si>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</si>
  <si>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</si>
  <si>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</si>
  <si>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</si>
  <si>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</si>
  <si>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</si>
  <si>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</si>
  <si>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</si>
  <si>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</si>
  <si>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</si>
  <si>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</si>
  <si>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</si>
  <si>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</si>
  <si>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</si>
  <si>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</si>
  <si>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</si>
  <si>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</si>
  <si>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</si>
  <si>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</si>
  <si>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</si>
  <si>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</si>
  <si>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</si>
  <si>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</si>
  <si>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</si>
  <si>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</si>
  <si>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</si>
  <si>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</si>
  <si>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</si>
  <si>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</si>
  <si>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</si>
  <si>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</si>
  <si>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</si>
  <si>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</si>
  <si>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</si>
  <si>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</si>
  <si>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</si>
  <si>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</si>
  <si>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</si>
  <si>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</si>
  <si>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</si>
  <si>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</si>
  <si>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</si>
  <si>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</si>
  <si>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</si>
  <si>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</si>
  <si>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</si>
  <si>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</si>
  <si>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</si>
  <si>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</si>
  <si>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</si>
  <si>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</si>
  <si>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</si>
  <si>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</si>
  <si>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</si>
  <si>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</si>
  <si>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</si>
  <si>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</si>
  <si>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</si>
  <si>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</si>
  <si>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</si>
  <si>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</si>
  <si>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</si>
  <si>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</si>
  <si>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</si>
  <si>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</si>
  <si>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</si>
  <si>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</si>
  <si>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</si>
  <si>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</si>
  <si>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</si>
  <si>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</si>
  <si>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</si>
  <si>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</si>
  <si>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</si>
  <si>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</si>
  <si>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</si>
  <si>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</si>
  <si>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</si>
  <si>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</si>
  <si>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</si>
  <si>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</si>
  <si>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</si>
  <si>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</si>
  <si>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</si>
  <si>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</si>
  <si>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</si>
  <si>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</si>
  <si>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</si>
  <si>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</si>
  <si>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</si>
  <si>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</si>
  <si>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</si>
  <si>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</si>
  <si>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</si>
  <si>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</si>
  <si>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</si>
  <si>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</si>
  <si>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</si>
  <si>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</si>
  <si>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</si>
  <si>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</si>
  <si>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</si>
  <si>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</si>
  <si>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</si>
  <si>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</si>
  <si>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</si>
  <si>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</si>
  <si>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</si>
  <si>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</si>
  <si>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</si>
  <si>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</si>
  <si>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</si>
  <si>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</si>
  <si>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</si>
  <si>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</si>
  <si>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</si>
  <si>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</si>
  <si>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</si>
  <si>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</si>
  <si>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</si>
  <si>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</si>
  <si>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</si>
  <si>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</si>
  <si>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</si>
  <si>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</si>
  <si>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</si>
  <si>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</si>
  <si>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</si>
  <si>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</si>
  <si>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</si>
  <si>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</si>
  <si>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</si>
  <si>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</si>
  <si>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</si>
  <si>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</si>
  <si>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</si>
  <si>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</si>
  <si>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</si>
  <si>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</si>
  <si>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</si>
  <si>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</si>
  <si>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</si>
  <si>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</si>
  <si>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</si>
  <si>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</si>
  <si>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</si>
  <si>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</si>
  <si>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</si>
  <si>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</si>
  <si>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</si>
  <si>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</si>
  <si>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</si>
  <si>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</si>
  <si>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</si>
  <si>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</si>
  <si>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</si>
  <si>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</si>
  <si>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</si>
  <si>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</si>
  <si>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</si>
  <si>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</si>
  <si>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</si>
  <si>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</si>
  <si>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</si>
  <si>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</si>
  <si>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</si>
  <si>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</si>
  <si>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</si>
  <si>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</si>
  <si>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</si>
  <si>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</si>
  <si>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</si>
  <si>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</si>
  <si>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</si>
  <si>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</si>
  <si>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</si>
  <si>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</si>
  <si>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</si>
  <si>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</si>
  <si>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</si>
  <si>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</si>
  <si>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</si>
  <si>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</si>
  <si>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</si>
  <si>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</si>
  <si>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</si>
  <si>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</si>
  <si>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</si>
  <si>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</si>
  <si>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</si>
  <si>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</si>
  <si>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</si>
  <si>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</si>
  <si>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</si>
  <si>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</si>
  <si>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</si>
  <si>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</si>
  <si>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</si>
  <si>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</si>
  <si>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</si>
  <si>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</si>
  <si>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</si>
  <si>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</si>
  <si>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</si>
  <si>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</si>
  <si>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</si>
  <si>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</si>
  <si>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</si>
  <si>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</si>
  <si>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</si>
  <si>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</si>
  <si>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</si>
  <si>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</si>
  <si>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</si>
  <si>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</si>
  <si>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</si>
  <si>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</si>
  <si>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</si>
  <si>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</si>
  <si>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</si>
  <si>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</si>
  <si>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</si>
  <si>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</si>
  <si>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</si>
  <si>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</si>
  <si>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</si>
  <si>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</si>
  <si>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</si>
  <si>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</si>
  <si>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</si>
  <si>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</si>
  <si>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</si>
  <si>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</si>
  <si>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</si>
  <si>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</si>
  <si>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</si>
  <si>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</si>
  <si>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</si>
  <si>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</si>
  <si>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</si>
  <si>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</si>
  <si>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</si>
  <si>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</si>
  <si>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</si>
  <si>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</si>
  <si>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</si>
  <si>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</si>
  <si>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</si>
  <si>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</si>
  <si>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</si>
  <si>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</si>
  <si>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</si>
  <si>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</si>
  <si>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</si>
  <si>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</si>
  <si>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</si>
  <si>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</si>
  <si>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</si>
  <si>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</si>
  <si>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</si>
  <si>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</si>
  <si>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</si>
  <si>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</si>
  <si>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</si>
  <si>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</si>
  <si>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</si>
  <si>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</si>
  <si>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</si>
  <si>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</si>
  <si>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</si>
  <si>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</si>
  <si>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</si>
  <si>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</si>
  <si>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</si>
  <si>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</si>
  <si>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</si>
  <si>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</si>
  <si>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</si>
  <si>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</si>
  <si>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</si>
  <si>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</si>
  <si>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</si>
  <si>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</si>
  <si>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</si>
  <si>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</si>
  <si>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</si>
  <si>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</si>
  <si>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</si>
  <si>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</si>
  <si>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</si>
  <si>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</si>
  <si>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</si>
  <si>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</si>
  <si>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</si>
  <si>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</si>
  <si>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</si>
  <si>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</si>
  <si>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</si>
  <si>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</si>
  <si>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</si>
  <si>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</si>
  <si>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</si>
  <si>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</si>
  <si>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</si>
  <si>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</si>
  <si>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</si>
  <si>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</si>
  <si>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</si>
  <si>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</si>
  <si>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</si>
  <si>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</si>
  <si>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</si>
  <si>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</si>
  <si>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</si>
  <si>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</si>
  <si>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</si>
  <si>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</si>
  <si>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</si>
  <si>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</si>
  <si>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</si>
  <si>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</si>
  <si>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</si>
  <si>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</si>
  <si>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</si>
  <si>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</si>
  <si>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</si>
  <si>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</si>
  <si>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</si>
  <si>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</si>
  <si>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</si>
  <si>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</si>
  <si>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</si>
  <si>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</si>
  <si>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</si>
  <si>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</si>
  <si>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</si>
  <si>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</si>
  <si>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</si>
  <si>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</si>
  <si>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</si>
  <si>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</si>
  <si>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</si>
  <si>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</si>
  <si>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</si>
  <si>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</si>
  <si>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</si>
  <si>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</si>
  <si>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</si>
  <si>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</si>
  <si>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</si>
  <si>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</si>
  <si>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</si>
  <si>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</si>
  <si>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</si>
  <si>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</si>
  <si>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</si>
  <si>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</si>
  <si>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</si>
  <si>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</si>
  <si>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</si>
  <si>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</si>
  <si>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</si>
  <si>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</si>
  <si>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</si>
  <si>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</si>
  <si>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</si>
  <si>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</si>
  <si>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</si>
  <si>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</si>
  <si>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</si>
  <si>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</si>
  <si>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</si>
  <si>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</si>
  <si>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</si>
  <si>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</si>
  <si>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</si>
  <si>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</si>
  <si>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</si>
  <si>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</si>
  <si>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</si>
  <si>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</si>
  <si>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</si>
  <si>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</si>
  <si>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</si>
  <si>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</si>
  <si>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</si>
  <si>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</si>
  <si>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</si>
  <si>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</si>
  <si>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</si>
  <si>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</si>
  <si>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</si>
  <si>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</si>
  <si>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</si>
  <si>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</si>
  <si>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</si>
  <si>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</si>
  <si>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</si>
  <si>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</si>
  <si>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</si>
  <si>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</si>
  <si>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</si>
  <si>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</si>
  <si>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</si>
  <si>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</si>
  <si>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</si>
  <si>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</si>
  <si>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</si>
  <si>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</si>
  <si>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</si>
  <si>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</si>
  <si>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</si>
  <si>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</si>
  <si>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</si>
  <si>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</si>
  <si>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</si>
  <si>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</si>
  <si>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</si>
  <si>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</si>
  <si>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</si>
  <si>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</si>
  <si>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</si>
  <si>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</si>
  <si>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</si>
  <si>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</si>
  <si>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</si>
  <si>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</si>
  <si>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</si>
  <si>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</si>
  <si>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</si>
  <si>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</si>
  <si>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</si>
  <si>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</si>
  <si>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</si>
  <si>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</si>
  <si>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</si>
  <si>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</si>
  <si>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</si>
  <si>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</si>
  <si>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</si>
  <si>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</si>
  <si>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</si>
  <si>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</si>
  <si>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</si>
  <si>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</si>
  <si>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</si>
  <si>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</si>
  <si>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</si>
  <si>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</si>
  <si>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</si>
  <si>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</si>
  <si>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</si>
  <si>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</si>
  <si>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</si>
  <si>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</si>
  <si>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</si>
  <si>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</si>
  <si>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</si>
  <si>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</si>
  <si>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</si>
  <si>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</si>
  <si>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</si>
  <si>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</si>
  <si>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</si>
  <si>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</si>
  <si>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</si>
  <si>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</si>
  <si>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</si>
  <si>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</si>
  <si>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</si>
  <si>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</si>
  <si>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</si>
  <si>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</si>
  <si>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</si>
  <si>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</si>
  <si>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</si>
  <si>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</si>
  <si>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</si>
  <si>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</si>
  <si>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</si>
  <si>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</si>
  <si>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</si>
  <si>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</si>
  <si>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</si>
  <si>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</si>
  <si>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</si>
  <si>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</si>
  <si>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</si>
  <si>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</si>
  <si>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</si>
  <si>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</si>
  <si>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</si>
  <si>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</si>
  <si>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</si>
  <si>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</si>
  <si>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</si>
  <si>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</si>
  <si>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</si>
  <si>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</si>
  <si>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</si>
  <si>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</si>
  <si>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</si>
  <si>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</si>
  <si>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</si>
  <si>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</si>
  <si>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</si>
  <si>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</si>
  <si>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</si>
  <si>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</si>
  <si>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</si>
  <si>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</si>
  <si>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</si>
  <si>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</si>
  <si>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</si>
  <si>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</si>
  <si>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</si>
  <si>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</si>
  <si>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</si>
  <si>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</si>
  <si>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</si>
  <si>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</si>
  <si>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</si>
  <si>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</si>
  <si>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</si>
  <si>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</si>
  <si>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</si>
  <si>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</si>
  <si>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</si>
  <si>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</si>
  <si>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</si>
  <si>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</si>
  <si>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</si>
  <si>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</si>
  <si>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</si>
  <si>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</si>
  <si>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</si>
  <si>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</si>
  <si>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</si>
  <si>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</si>
  <si>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</si>
  <si>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</si>
  <si>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</si>
  <si>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</si>
  <si>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</si>
  <si>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</si>
  <si>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</si>
  <si>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</si>
  <si>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</si>
  <si>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</si>
  <si>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</si>
  <si>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</si>
  <si>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</si>
  <si>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</si>
  <si>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</si>
  <si>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</si>
  <si>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</si>
  <si>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</si>
  <si>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</si>
  <si>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</si>
  <si>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</si>
  <si>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</si>
  <si>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</si>
  <si>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</si>
  <si>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</si>
  <si>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</si>
  <si>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</si>
  <si>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</si>
  <si>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</si>
  <si>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</si>
  <si>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</si>
  <si>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</si>
  <si>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</si>
  <si>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</si>
  <si>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</si>
  <si>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</si>
  <si>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</si>
  <si>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</si>
  <si>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</si>
  <si>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</si>
  <si>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</si>
  <si>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</si>
  <si>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</si>
  <si>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</si>
  <si>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</si>
  <si>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</si>
  <si>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</si>
  <si>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</si>
  <si>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</si>
  <si>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</si>
  <si>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</si>
  <si>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</si>
  <si>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</si>
  <si>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</si>
  <si>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</si>
  <si>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</si>
  <si>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</si>
  <si>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</si>
  <si>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</si>
  <si>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</si>
  <si>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</si>
  <si>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</si>
  <si>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</si>
  <si>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</si>
  <si>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</si>
  <si>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</si>
  <si>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</si>
  <si>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</si>
  <si>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</si>
  <si>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</si>
  <si>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</si>
  <si>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</si>
  <si>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</si>
  <si>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</si>
  <si>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</si>
  <si>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</si>
  <si>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</si>
  <si>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</si>
  <si>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</si>
  <si>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</si>
  <si>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</si>
  <si>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</si>
  <si>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</si>
  <si>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</si>
  <si>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</si>
  <si>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</si>
  <si>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</si>
  <si>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</si>
  <si>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</si>
  <si>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</si>
  <si>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</si>
  <si>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</si>
  <si>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</si>
  <si>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</si>
  <si>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</si>
  <si>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</si>
  <si>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</si>
  <si>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</si>
  <si>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</si>
  <si>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</si>
  <si>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</si>
  <si>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</si>
  <si>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</si>
  <si>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</si>
  <si>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</si>
  <si>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</si>
  <si>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</si>
  <si>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</si>
  <si>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</si>
  <si>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</si>
  <si>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</si>
  <si>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</si>
  <si>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</si>
  <si>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</si>
  <si>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</si>
  <si>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</si>
  <si>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</si>
  <si>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</si>
  <si>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</si>
  <si>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</si>
  <si>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</si>
  <si>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</si>
  <si>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</si>
  <si>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</si>
  <si>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</si>
  <si>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</si>
  <si>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</si>
  <si>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</si>
  <si>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</si>
  <si>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</si>
  <si>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</si>
  <si>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</si>
  <si>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</si>
  <si>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</si>
  <si>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</si>
  <si>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</si>
  <si>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</si>
  <si>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</si>
  <si>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</si>
  <si>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</si>
  <si>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</si>
  <si>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</si>
  <si>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</si>
  <si>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</si>
  <si>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</si>
  <si>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</si>
  <si>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</si>
  <si>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</si>
  <si>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</si>
  <si>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</si>
  <si>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</si>
  <si>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</si>
  <si>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</si>
  <si>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</si>
  <si>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</si>
  <si>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</si>
  <si>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</si>
  <si>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</si>
  <si>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</si>
  <si>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</si>
  <si>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</si>
  <si>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</si>
  <si>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</si>
  <si>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</si>
  <si>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</si>
  <si>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</si>
  <si>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</si>
  <si>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</si>
  <si>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</si>
  <si>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</si>
  <si>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</si>
  <si>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</si>
  <si>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</si>
  <si>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</si>
  <si>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</si>
  <si>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</si>
  <si>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</si>
  <si>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</si>
  <si>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</si>
  <si>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</si>
  <si>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</si>
  <si>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</si>
  <si>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</si>
  <si>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</si>
  <si>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</si>
  <si>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</si>
  <si>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</si>
  <si>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</si>
  <si>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</si>
  <si>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</si>
  <si>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</si>
  <si>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</si>
  <si>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</si>
  <si>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</si>
  <si>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</si>
  <si>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</si>
  <si>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</si>
  <si>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</si>
  <si>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</si>
  <si>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</si>
  <si>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</si>
  <si>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</si>
  <si>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</si>
  <si>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</si>
  <si>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</si>
  <si>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</si>
  <si>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</si>
  <si>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</si>
  <si>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</si>
  <si>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</si>
  <si>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</si>
  <si>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</si>
  <si>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</si>
  <si>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</si>
  <si>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</si>
  <si>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</si>
  <si>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</si>
  <si>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</si>
  <si>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</si>
  <si>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</si>
  <si>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</si>
  <si>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</si>
  <si>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</si>
  <si>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</si>
  <si>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</si>
  <si>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</si>
  <si>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</si>
  <si>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</si>
  <si>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</si>
  <si>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</si>
  <si>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</si>
  <si>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</si>
  <si>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</si>
  <si>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</si>
  <si>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</si>
  <si>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</si>
  <si>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</si>
  <si>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</si>
  <si>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</si>
  <si>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</si>
  <si>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</si>
  <si>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</si>
  <si>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</si>
  <si>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</si>
  <si>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</si>
  <si>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</si>
  <si>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</si>
  <si>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</si>
  <si>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</si>
  <si>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</si>
  <si>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</si>
  <si>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</si>
  <si>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</si>
  <si>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</si>
  <si>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</si>
  <si>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</si>
  <si>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</si>
  <si>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</si>
  <si>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</si>
  <si>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</si>
  <si>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</si>
  <si>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</si>
  <si>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</si>
  <si>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</si>
  <si>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</si>
  <si>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</si>
  <si>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</si>
  <si>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</si>
  <si>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</si>
  <si>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</si>
  <si>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</si>
  <si>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</si>
  <si>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</si>
  <si>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</si>
  <si>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</si>
  <si>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</si>
  <si>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</si>
  <si>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</si>
  <si>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</si>
  <si>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</si>
  <si>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</si>
  <si>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</si>
  <si>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</si>
  <si>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</si>
  <si>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</si>
  <si>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</si>
  <si>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</si>
  <si>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</si>
  <si>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</si>
  <si>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</si>
  <si>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</si>
  <si>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</si>
  <si>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</si>
  <si>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</si>
  <si>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</si>
  <si>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</si>
  <si>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</si>
  <si>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</si>
  <si>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</si>
  <si>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</si>
  <si>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</si>
  <si>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</si>
  <si>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</si>
  <si>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</si>
  <si>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</si>
  <si>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</si>
  <si>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</si>
  <si>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</si>
  <si>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</si>
  <si>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</si>
  <si>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</si>
  <si>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</si>
  <si>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</si>
  <si>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</si>
  <si>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</si>
  <si>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</si>
  <si>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</si>
  <si>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</si>
  <si>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</si>
  <si>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</si>
  <si>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</si>
  <si>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</si>
  <si>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</si>
  <si>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</si>
  <si>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</si>
  <si>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</si>
  <si>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</si>
  <si>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</si>
  <si>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</si>
  <si>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</si>
  <si>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</si>
  <si>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</si>
  <si>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</si>
  <si>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</si>
  <si>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</si>
  <si>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</si>
  <si>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</si>
  <si>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</si>
  <si>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</si>
  <si>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</si>
  <si>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</si>
  <si>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</si>
  <si>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</si>
  <si>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</si>
  <si>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</si>
  <si>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</si>
  <si>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</si>
  <si>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</si>
  <si>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</si>
  <si>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</si>
  <si>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</si>
  <si>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</si>
  <si>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</si>
  <si>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</si>
  <si>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</si>
  <si>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</si>
  <si>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</si>
  <si>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</si>
  <si>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</si>
  <si>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</si>
  <si>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</si>
  <si>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</si>
  <si>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</si>
  <si>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</si>
  <si>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</si>
  <si>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</si>
  <si>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</si>
  <si>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</si>
  <si>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</si>
  <si>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</si>
  <si>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</si>
  <si>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</si>
  <si>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</si>
  <si>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</si>
  <si>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</si>
  <si>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</si>
  <si>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</si>
  <si>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</si>
  <si>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</si>
  <si>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</si>
  <si>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</si>
  <si>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</si>
  <si>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</si>
  <si>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</si>
  <si>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</si>
  <si>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</si>
  <si>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</si>
  <si>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</si>
  <si>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</si>
  <si>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</si>
  <si>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</si>
  <si>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</si>
  <si>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</si>
  <si>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</si>
  <si>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</si>
  <si>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</si>
  <si>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</si>
  <si>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</si>
  <si>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</si>
  <si>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</si>
  <si>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</si>
  <si>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</si>
  <si>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</si>
  <si>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</si>
  <si>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</si>
  <si>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</si>
  <si>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</si>
  <si>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</si>
  <si>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</si>
  <si>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</si>
  <si>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</si>
  <si>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</si>
  <si>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</si>
  <si>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</si>
  <si>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</si>
  <si>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</si>
  <si>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</si>
  <si>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</si>
  <si>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</si>
  <si>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</si>
  <si>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</si>
  <si>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</si>
  <si>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</si>
  <si>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</si>
  <si>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</si>
  <si>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</si>
  <si>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</si>
  <si>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</si>
  <si>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</si>
  <si>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</si>
  <si>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</si>
  <si>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</si>
  <si>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</si>
  <si>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</si>
  <si>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</si>
  <si>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</si>
  <si>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</si>
  <si>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</si>
  <si>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</si>
  <si>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</si>
  <si>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</si>
  <si>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</si>
  <si>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</si>
  <si>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</si>
  <si>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</si>
  <si>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</si>
  <si>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</si>
  <si>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</si>
  <si>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</si>
  <si>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</si>
  <si>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</si>
  <si>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</si>
  <si>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</si>
  <si>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</si>
  <si>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</si>
  <si>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</si>
  <si>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</si>
  <si>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</si>
  <si>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</si>
  <si>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</si>
  <si>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</si>
  <si>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</si>
  <si>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</si>
  <si>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</si>
  <si>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</si>
  <si>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</si>
  <si>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</si>
  <si>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</si>
  <si>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</si>
  <si>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</si>
  <si>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</si>
  <si>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</si>
  <si>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</si>
  <si>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</si>
  <si>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</si>
  <si>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</si>
  <si>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</si>
  <si>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</si>
  <si>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</si>
  <si>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</si>
  <si>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</si>
  <si>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</si>
  <si>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</si>
  <si>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</si>
  <si>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</si>
  <si>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</si>
  <si>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</si>
  <si>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</si>
  <si>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</si>
  <si>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</si>
  <si>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</si>
  <si>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</si>
  <si>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</si>
  <si>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</si>
  <si>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</si>
  <si>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</si>
  <si>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</si>
  <si>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</si>
  <si>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</si>
  <si>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</si>
  <si>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</si>
  <si>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</si>
  <si>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</si>
  <si>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</si>
  <si>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</si>
  <si>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</si>
  <si>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</si>
  <si>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</si>
  <si>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</si>
  <si>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</si>
  <si>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</si>
  <si>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</si>
  <si>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</si>
  <si>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</si>
  <si>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</si>
  <si>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</si>
  <si>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</si>
  <si>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</si>
  <si>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</si>
  <si>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</si>
  <si>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</si>
  <si>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</si>
  <si>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</si>
  <si>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</si>
  <si>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</si>
  <si>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</si>
  <si>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</si>
  <si>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</si>
  <si>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</si>
  <si>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</si>
  <si>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</si>
  <si>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</si>
  <si>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</si>
  <si>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</si>
  <si>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</si>
  <si>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</si>
  <si>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</si>
  <si>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</si>
  <si>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</si>
  <si>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</si>
  <si>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</si>
  <si>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</si>
  <si>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</si>
  <si>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</si>
  <si>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</si>
  <si>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</si>
  <si>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</si>
  <si>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</si>
  <si>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</si>
  <si>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</si>
  <si>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</si>
  <si>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</si>
  <si>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</si>
  <si>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</si>
  <si>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</si>
  <si>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</si>
  <si>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</si>
  <si>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</si>
  <si>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</si>
  <si>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</si>
  <si>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</si>
  <si>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</si>
  <si>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</si>
  <si>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</si>
  <si>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</si>
  <si>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</si>
  <si>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</si>
  <si>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</si>
  <si>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</si>
  <si>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</si>
  <si>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</si>
  <si>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</si>
  <si>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</si>
  <si>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</si>
  <si>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</si>
  <si>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</si>
  <si>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</si>
  <si>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</si>
  <si>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</si>
  <si>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</si>
  <si>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</si>
  <si>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</si>
  <si>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</si>
  <si>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</si>
  <si>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</si>
  <si>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</si>
  <si>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</si>
  <si>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</si>
  <si>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</si>
  <si>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</si>
  <si>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</si>
  <si>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</si>
  <si>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</si>
  <si>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</si>
  <si>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</si>
  <si>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</si>
  <si>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</si>
  <si>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</si>
  <si>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</si>
  <si>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</si>
  <si>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</si>
  <si>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</si>
  <si>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</si>
  <si>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</si>
  <si>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</si>
  <si>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</si>
  <si>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</si>
  <si>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</si>
  <si>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</si>
  <si>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</si>
  <si>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</si>
  <si>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</si>
  <si>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</si>
  <si>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</si>
  <si>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</si>
  <si>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</si>
  <si>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</si>
  <si>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</si>
  <si>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</si>
  <si>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</si>
  <si>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</si>
  <si>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</si>
  <si>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</si>
  <si>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</si>
  <si>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</si>
  <si>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</si>
  <si>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</si>
  <si>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</si>
  <si>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</si>
  <si>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</si>
  <si>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</si>
  <si>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</si>
  <si>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</si>
  <si>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</si>
  <si>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</si>
  <si>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</si>
  <si>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</si>
  <si>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</si>
  <si>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</si>
  <si>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</si>
  <si>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</si>
  <si>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</si>
  <si>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</si>
  <si>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</si>
  <si>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</si>
  <si>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</si>
  <si>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</si>
  <si>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</si>
  <si>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</si>
  <si>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</si>
  <si>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</si>
  <si>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</si>
  <si>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</si>
  <si>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</si>
  <si>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</si>
  <si>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</si>
  <si>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</si>
  <si>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</si>
  <si>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</si>
  <si>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</si>
  <si>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</si>
  <si>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</si>
  <si>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</si>
  <si>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</si>
  <si>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</si>
  <si>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</si>
  <si>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</si>
  <si>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</si>
  <si>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</si>
  <si>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</si>
  <si>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</si>
  <si>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</si>
  <si>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</si>
  <si>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</si>
  <si>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</si>
  <si>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</si>
  <si>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</si>
  <si>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</si>
  <si>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</si>
  <si>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</si>
  <si>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</si>
  <si>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</si>
  <si>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</si>
  <si>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</si>
  <si>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</si>
  <si>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</si>
  <si>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</si>
  <si>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</si>
  <si>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</si>
  <si>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</si>
  <si>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</si>
  <si>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</si>
  <si>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</si>
  <si>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</si>
  <si>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</si>
  <si>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</si>
  <si>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</si>
  <si>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</si>
  <si>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</si>
  <si>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</si>
  <si>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</si>
  <si>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</si>
  <si>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</si>
  <si>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</si>
  <si>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</si>
  <si>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</si>
  <si>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</si>
  <si>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</si>
  <si>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</si>
  <si>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</si>
  <si>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</si>
  <si>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</si>
  <si>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</si>
  <si>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</si>
  <si>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</si>
  <si>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</si>
  <si>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</si>
  <si>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</si>
  <si>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</si>
  <si>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</si>
  <si>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</si>
  <si>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</si>
  <si>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</si>
  <si>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</si>
  <si>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</si>
  <si>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</si>
  <si>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</si>
  <si>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</si>
  <si>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</si>
  <si>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</si>
  <si>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</si>
  <si>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</si>
  <si>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</si>
  <si>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</si>
  <si>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</si>
  <si>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</si>
  <si>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</si>
  <si>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</si>
  <si>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</si>
  <si>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</si>
  <si>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</si>
  <si>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</si>
  <si>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</si>
  <si>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</si>
  <si>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</si>
  <si>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</si>
  <si>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</si>
  <si>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</si>
  <si>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</si>
  <si>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</si>
  <si>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</si>
  <si>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</si>
  <si>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</si>
  <si>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</si>
  <si>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</si>
  <si>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</si>
  <si>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</si>
  <si>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</si>
  <si>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</si>
  <si>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</si>
  <si>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</si>
  <si>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</si>
  <si>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</si>
  <si>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</si>
  <si>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</si>
  <si>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</si>
  <si>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</si>
  <si>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</si>
  <si>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</si>
  <si>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</si>
  <si>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</si>
  <si>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</si>
  <si>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</si>
  <si>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</si>
  <si>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</si>
  <si>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</si>
  <si>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</si>
  <si>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</si>
  <si>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</si>
  <si>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</si>
  <si>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</si>
  <si>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</si>
  <si>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</si>
  <si>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</si>
  <si>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</si>
  <si>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</si>
  <si>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</si>
  <si>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</si>
  <si>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</si>
  <si>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</si>
  <si>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</si>
  <si>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</si>
  <si>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</si>
  <si>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</si>
  <si>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</si>
  <si>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</si>
  <si>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</si>
  <si>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</si>
  <si>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</si>
  <si>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</si>
  <si>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</si>
  <si>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</si>
  <si>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</si>
  <si>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</si>
  <si>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</si>
  <si>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</si>
  <si>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</si>
  <si>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</si>
  <si>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</si>
  <si>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</si>
  <si>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</si>
  <si>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</si>
  <si>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</si>
  <si>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</si>
  <si>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</si>
  <si>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</si>
  <si>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</si>
  <si>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</si>
  <si>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</si>
  <si>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</si>
  <si>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</si>
  <si>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</si>
  <si>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</si>
  <si>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</si>
  <si>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</si>
  <si>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</si>
  <si>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</si>
  <si>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</si>
  <si>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</si>
  <si>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</si>
  <si>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</si>
  <si>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</si>
  <si>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</si>
  <si>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</si>
  <si>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</si>
  <si>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</si>
  <si>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</si>
  <si>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</si>
  <si>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</si>
  <si>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</si>
  <si>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</si>
  <si>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</si>
  <si>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</si>
  <si>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</si>
  <si>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</si>
  <si>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</si>
  <si>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</si>
  <si>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</si>
  <si>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</si>
  <si>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</si>
  <si>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</si>
  <si>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</si>
  <si>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</si>
  <si>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</si>
  <si>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</si>
  <si>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</si>
  <si>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</si>
  <si>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</si>
  <si>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</si>
  <si>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</si>
  <si>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</si>
  <si>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</si>
  <si>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</si>
  <si>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</si>
  <si>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</si>
  <si>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</si>
  <si>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</si>
  <si>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</si>
  <si>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</si>
  <si>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</si>
  <si>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</si>
  <si>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</si>
  <si>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</si>
  <si>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</si>
  <si>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</si>
  <si>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</si>
  <si>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</si>
  <si>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</si>
  <si>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</si>
  <si>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</si>
  <si>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</si>
  <si>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</si>
  <si>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</si>
  <si>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</si>
  <si>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</si>
  <si>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</si>
  <si>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</si>
  <si>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</si>
  <si>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</si>
  <si>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</si>
  <si>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</si>
  <si>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</si>
  <si>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</si>
  <si>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</si>
  <si>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</si>
  <si>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</si>
  <si>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</si>
  <si>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</si>
  <si>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</si>
  <si>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</si>
  <si>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</si>
  <si>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</si>
  <si>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</si>
  <si>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</si>
  <si>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</si>
  <si>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</si>
  <si>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</si>
  <si>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</si>
  <si>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</si>
  <si>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</si>
  <si>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</si>
  <si>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</si>
  <si>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</si>
  <si>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</si>
  <si>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</si>
  <si>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</si>
  <si>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</si>
  <si>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</si>
  <si>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</si>
  <si>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</si>
  <si>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</si>
  <si>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</si>
  <si>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</si>
  <si>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</si>
  <si>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</si>
  <si>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</si>
  <si>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</si>
  <si>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</si>
  <si>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</si>
  <si>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</si>
  <si>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</si>
  <si>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</si>
  <si>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</si>
  <si>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</si>
  <si>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</si>
  <si>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</si>
  <si>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</si>
  <si>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</si>
  <si>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</si>
  <si>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</si>
  <si>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</si>
  <si>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</si>
  <si>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</si>
  <si>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</si>
  <si>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</si>
  <si>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</si>
  <si>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</si>
  <si>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</si>
  <si>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</si>
  <si>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</si>
  <si>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</si>
  <si>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</si>
  <si>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</si>
  <si>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</si>
  <si>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</si>
  <si>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</si>
  <si>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</si>
  <si>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</si>
  <si>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</si>
  <si>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</si>
  <si>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</si>
  <si>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</si>
  <si>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</si>
  <si>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</si>
  <si>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</si>
  <si>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</si>
  <si>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</si>
  <si>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</si>
  <si>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</si>
  <si>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</si>
  <si>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</si>
  <si>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</si>
  <si>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</si>
  <si>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</si>
  <si>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</si>
  <si>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</si>
  <si>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</si>
  <si>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</si>
  <si>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</si>
  <si>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</si>
  <si>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</si>
  <si>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</si>
  <si>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</si>
  <si>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</si>
  <si>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</si>
  <si>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</si>
  <si>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</si>
  <si>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</si>
  <si>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</si>
  <si>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</si>
  <si>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</si>
  <si>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</si>
  <si>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</si>
  <si>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</si>
  <si>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</si>
  <si>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</si>
  <si>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</si>
  <si>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</si>
  <si>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</si>
  <si>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</si>
  <si>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</si>
  <si>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</si>
  <si>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</si>
  <si>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</si>
  <si>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</si>
  <si>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</si>
  <si>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</si>
  <si>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</si>
  <si>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</si>
  <si>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</si>
  <si>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</si>
  <si>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</si>
  <si>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</si>
  <si>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</si>
  <si>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</si>
  <si>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</si>
  <si>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</si>
  <si>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</si>
  <si>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</si>
  <si>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</si>
  <si>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</si>
  <si>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</si>
  <si>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</si>
  <si>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</si>
  <si>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</si>
  <si>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</si>
  <si>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</si>
  <si>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</si>
  <si>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</si>
  <si>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</si>
  <si>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</si>
  <si>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</si>
  <si>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</si>
  <si>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</si>
  <si>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</si>
  <si>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</si>
  <si>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</si>
  <si>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</si>
  <si>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</si>
  <si>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</si>
  <si>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</si>
  <si>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</si>
  <si>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</si>
  <si>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</si>
  <si>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</si>
  <si>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</si>
  <si>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</si>
  <si>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</si>
  <si>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</si>
  <si>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</si>
  <si>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</si>
  <si>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</si>
  <si>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</si>
  <si>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</si>
  <si>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</si>
  <si>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</si>
  <si>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</si>
  <si>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</si>
  <si>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</si>
  <si>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</si>
  <si>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</si>
  <si>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</si>
  <si>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</si>
  <si>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</si>
  <si>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</si>
  <si>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</si>
  <si>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</si>
  <si>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</si>
  <si>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</si>
  <si>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</si>
  <si>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</si>
  <si>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</si>
  <si>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</si>
  <si>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</si>
  <si>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</si>
  <si>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</si>
  <si>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</si>
  <si>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</si>
  <si>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</si>
  <si>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</si>
  <si>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</si>
  <si>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</si>
  <si>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</si>
  <si>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</si>
  <si>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</si>
  <si>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</si>
  <si>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</si>
  <si>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</si>
  <si>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</si>
  <si>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</si>
  <si>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</si>
  <si>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</si>
  <si>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</si>
  <si>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</si>
  <si>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</si>
  <si>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</si>
  <si>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</si>
  <si>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</si>
  <si>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</si>
  <si>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</si>
  <si>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</si>
  <si>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</si>
  <si>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</si>
  <si>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</si>
  <si>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</si>
  <si>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</si>
  <si>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</si>
  <si>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</si>
  <si>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</si>
  <si>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</si>
  <si>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</si>
  <si>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</si>
  <si>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</si>
  <si>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</si>
  <si>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</si>
  <si>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</si>
  <si>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</si>
  <si>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</si>
  <si>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</si>
  <si>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</si>
  <si>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</si>
  <si>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</si>
  <si>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</si>
  <si>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</si>
  <si>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</si>
  <si>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</si>
  <si>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</si>
  <si>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</si>
  <si>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</si>
  <si>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</si>
  <si>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</si>
  <si>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</si>
  <si>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</si>
  <si>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</si>
  <si>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</si>
  <si>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</si>
  <si>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</si>
  <si>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</si>
  <si>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</si>
  <si>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</si>
  <si>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</si>
  <si>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</si>
  <si>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</si>
  <si>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</si>
  <si>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</si>
  <si>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</si>
  <si>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</si>
  <si>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</si>
  <si>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</si>
  <si>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</si>
  <si>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</si>
  <si>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</si>
  <si>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</si>
  <si>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</si>
  <si>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</si>
  <si>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</si>
  <si>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</si>
  <si>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</si>
  <si>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</si>
  <si>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</si>
  <si>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</si>
  <si>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</si>
  <si>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</si>
  <si>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</si>
  <si>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</si>
  <si>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</si>
  <si>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</si>
  <si>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</si>
  <si>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</si>
  <si>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</si>
  <si>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</si>
  <si>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</si>
  <si>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</si>
  <si>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</si>
  <si>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</si>
  <si>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</si>
  <si>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</si>
  <si>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</si>
  <si>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</si>
  <si>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</si>
  <si>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</si>
  <si>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</si>
  <si>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</si>
  <si>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</si>
  <si>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</si>
  <si>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</si>
  <si>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</si>
  <si>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</si>
  <si>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</si>
  <si>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</si>
  <si>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</si>
  <si>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</si>
  <si>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</si>
  <si>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</si>
  <si>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</si>
  <si>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</si>
  <si>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</si>
  <si>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</si>
  <si>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</si>
  <si>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</si>
  <si>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</si>
  <si>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</si>
  <si>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</si>
  <si>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</si>
  <si>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</si>
  <si>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</si>
  <si>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</si>
  <si>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</si>
  <si>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</si>
  <si>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</si>
  <si>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</si>
  <si>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</si>
  <si>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</si>
  <si>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</si>
  <si>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</si>
  <si>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</si>
  <si>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</si>
  <si>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</si>
  <si>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</si>
  <si>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</si>
  <si>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</si>
  <si>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</si>
  <si>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</si>
  <si>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</si>
  <si>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</si>
  <si>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</si>
  <si>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</si>
  <si>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</si>
  <si>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</si>
  <si>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</si>
  <si>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</si>
  <si>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</si>
  <si>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</si>
  <si>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</si>
  <si>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</si>
  <si>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</si>
  <si>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</si>
  <si>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</si>
  <si>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</si>
  <si>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</si>
  <si>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</si>
  <si>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</si>
  <si>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</si>
  <si>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</si>
  <si>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</si>
  <si>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</si>
  <si>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</si>
  <si>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</si>
  <si>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</si>
  <si>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</si>
  <si>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</si>
  <si>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</si>
  <si>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</si>
  <si>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</si>
  <si>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</si>
  <si>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</si>
  <si>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</si>
  <si>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</si>
  <si>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</si>
  <si>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</si>
  <si>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</si>
  <si>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</si>
  <si>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</si>
  <si>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</si>
  <si>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</si>
  <si>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</si>
  <si>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</si>
  <si>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</si>
  <si>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</si>
  <si>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</si>
  <si>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</si>
  <si>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</si>
  <si>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</si>
  <si>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</si>
  <si>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</si>
  <si>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</si>
  <si>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</si>
  <si>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</si>
  <si>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</si>
  <si>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</si>
  <si>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</si>
  <si>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</si>
  <si>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</si>
  <si>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</si>
  <si>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</si>
  <si>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</si>
  <si>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</si>
  <si>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</si>
  <si>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</si>
  <si>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</si>
  <si>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</si>
  <si>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</si>
  <si>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</si>
  <si>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</si>
  <si>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</si>
  <si>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</si>
  <si>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</si>
  <si>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</si>
  <si>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</si>
  <si>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</si>
  <si>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</si>
  <si>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</si>
  <si>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</si>
  <si>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</si>
  <si>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</si>
  <si>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</si>
  <si>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</si>
  <si>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</si>
  <si>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</si>
  <si>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</si>
  <si>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</si>
  <si>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</si>
  <si>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</si>
  <si>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</si>
  <si>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</si>
  <si>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</si>
  <si>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</si>
  <si>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</si>
  <si>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</si>
  <si>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</si>
  <si>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</si>
  <si>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</si>
  <si>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</si>
  <si>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</si>
  <si>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</si>
  <si>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</si>
  <si>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</si>
  <si>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</si>
  <si>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</si>
  <si>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</si>
  <si>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</si>
  <si>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</si>
  <si>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</si>
  <si>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</si>
  <si>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</si>
  <si>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</si>
  <si>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</si>
  <si>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</si>
  <si>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</si>
  <si>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</si>
  <si>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</si>
  <si>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</si>
  <si>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</si>
  <si>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</si>
  <si>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</si>
  <si>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</si>
  <si>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</si>
  <si>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</si>
  <si>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</si>
  <si>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</si>
  <si>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</si>
  <si>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</si>
  <si>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</si>
  <si>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</si>
  <si>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</si>
  <si>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</si>
  <si>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</si>
  <si>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</si>
  <si>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</si>
  <si>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</si>
  <si>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</si>
  <si>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</si>
  <si>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</si>
  <si>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</si>
  <si>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</si>
  <si>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</si>
  <si>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</si>
  <si>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</si>
  <si>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</si>
  <si>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</si>
  <si>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</si>
  <si>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</si>
  <si>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</si>
  <si>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</si>
  <si>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</si>
  <si>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</si>
  <si>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</si>
  <si>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</si>
  <si>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</si>
  <si>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</si>
  <si>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</si>
  <si>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</si>
  <si>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</si>
  <si>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</si>
  <si>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</si>
  <si>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</si>
  <si>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</si>
  <si>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</si>
  <si>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</si>
  <si>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</si>
  <si>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</si>
  <si>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</si>
  <si>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</si>
  <si>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</si>
  <si>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</si>
  <si>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</si>
  <si>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</si>
  <si>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</si>
  <si>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</si>
  <si>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</si>
  <si>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</si>
  <si>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</si>
  <si>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</si>
  <si>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</si>
  <si>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</si>
  <si>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</si>
  <si>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</si>
  <si>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</si>
  <si>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</si>
  <si>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</si>
  <si>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</si>
  <si>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</si>
  <si>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</si>
  <si>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</si>
  <si>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</si>
  <si>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</si>
  <si>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</si>
  <si>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</si>
  <si>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</si>
  <si>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</si>
  <si>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</si>
  <si>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</si>
  <si>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</si>
  <si>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</si>
  <si>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</si>
  <si>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</si>
  <si>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</si>
  <si>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</si>
  <si>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</si>
  <si>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</si>
  <si>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</si>
  <si>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</si>
  <si>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</si>
  <si>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</si>
  <si>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</si>
  <si>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</si>
  <si>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</si>
  <si>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</si>
  <si>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</si>
  <si>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</si>
  <si>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</si>
  <si>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</si>
  <si>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</si>
  <si>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</si>
  <si>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</si>
  <si>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</si>
  <si>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</si>
  <si>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</si>
  <si>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</si>
  <si>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</si>
  <si>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</si>
  <si>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</si>
  <si>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</si>
  <si>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</si>
  <si>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</si>
  <si>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</si>
  <si>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</si>
  <si>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</si>
  <si>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</si>
  <si>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</si>
  <si>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</si>
  <si>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</si>
  <si>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</si>
  <si>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</si>
  <si>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</si>
  <si>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</si>
  <si>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</si>
  <si>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</si>
  <si>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</si>
  <si>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</si>
  <si>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</si>
  <si>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</si>
  <si>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</si>
  <si>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</si>
  <si>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</si>
  <si>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</si>
  <si>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</si>
  <si>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</si>
  <si>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</si>
  <si>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</si>
  <si>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</si>
  <si>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</si>
  <si>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</si>
  <si>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</si>
  <si>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</si>
  <si>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</si>
  <si>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</si>
  <si>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</si>
  <si>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</si>
  <si>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</si>
  <si>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</si>
  <si>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</si>
  <si>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</si>
  <si>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</si>
  <si>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</si>
  <si>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</si>
  <si>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</si>
  <si>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</si>
  <si>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</si>
  <si>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</si>
  <si>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</si>
  <si>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</si>
  <si>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</si>
  <si>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</si>
  <si>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</si>
  <si>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</si>
  <si>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</si>
  <si>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</si>
  <si>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</si>
  <si>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</si>
  <si>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</si>
  <si>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</si>
  <si>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</si>
  <si>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</si>
  <si>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</si>
  <si>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</si>
  <si>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</si>
  <si>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</si>
  <si>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</si>
  <si>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</si>
  <si>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</si>
  <si>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</si>
  <si>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</si>
  <si>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</si>
  <si>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</si>
  <si>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</si>
  <si>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</si>
  <si>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</si>
  <si>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</si>
  <si>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</si>
  <si>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</si>
  <si>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</si>
  <si>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</si>
  <si>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</si>
  <si>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</si>
  <si>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</si>
  <si>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</si>
  <si>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</si>
  <si>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</si>
  <si>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</si>
  <si>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</si>
  <si>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</si>
  <si>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</si>
  <si>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</si>
  <si>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</si>
  <si>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</si>
  <si>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</si>
  <si>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</si>
  <si>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</si>
  <si>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</si>
  <si>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</si>
  <si>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</si>
  <si>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</si>
  <si>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</si>
  <si>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</si>
  <si>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</si>
  <si>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</si>
  <si>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</si>
  <si>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</si>
  <si>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</si>
  <si>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</si>
  <si>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</si>
  <si>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</si>
  <si>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</si>
  <si>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</si>
  <si>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</si>
  <si>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</si>
  <si>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</si>
  <si>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</si>
  <si>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</si>
  <si>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</si>
  <si>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</si>
  <si>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</si>
  <si>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</si>
  <si>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</si>
  <si>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</si>
  <si>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</si>
  <si>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</si>
  <si>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</si>
  <si>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</si>
  <si>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</si>
  <si>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</si>
  <si>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</si>
  <si>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</si>
  <si>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</si>
  <si>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</si>
  <si>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</si>
  <si>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</si>
  <si>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</si>
  <si>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</si>
  <si>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</si>
  <si>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</si>
  <si>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</si>
  <si>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</si>
  <si>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</si>
  <si>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</si>
  <si>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</si>
  <si>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</si>
  <si>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</si>
  <si>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</si>
  <si>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</si>
  <si>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</si>
  <si>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</si>
  <si>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</si>
  <si>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</si>
  <si>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</si>
  <si>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</si>
  <si>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</si>
  <si>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</si>
  <si>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</si>
  <si>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</si>
  <si>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</si>
  <si>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</si>
  <si>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</si>
  <si>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</si>
  <si>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</si>
  <si>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</si>
  <si>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</si>
  <si>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</si>
  <si>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</si>
  <si>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</si>
  <si>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</si>
  <si>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</si>
  <si>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</si>
  <si>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</si>
  <si>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</si>
  <si>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</si>
  <si>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</si>
  <si>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</si>
  <si>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</si>
  <si>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</si>
  <si>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</si>
  <si>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</si>
  <si>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</si>
  <si>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</si>
  <si>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</si>
  <si>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</si>
  <si>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</si>
  <si>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</si>
  <si>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</si>
  <si>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</si>
  <si>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</si>
  <si>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</si>
  <si>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</si>
  <si>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</si>
  <si>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</si>
  <si>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</si>
  <si>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</si>
  <si>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</si>
  <si>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</si>
  <si>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</si>
  <si>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</si>
  <si>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</si>
  <si>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</si>
  <si>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</si>
  <si>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</si>
  <si>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</si>
  <si>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</si>
  <si>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</si>
  <si>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</si>
  <si>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</si>
  <si>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</si>
  <si>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</si>
  <si>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</si>
  <si>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</si>
  <si>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</si>
  <si>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</si>
  <si>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</si>
  <si>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</si>
  <si>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</si>
  <si>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</si>
  <si>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</si>
  <si>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</si>
  <si>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</si>
  <si>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</si>
  <si>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</si>
  <si>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</si>
  <si>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</si>
  <si>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</si>
  <si>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</si>
  <si>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</si>
  <si>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</si>
  <si>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</si>
  <si>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</si>
  <si>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</si>
  <si>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</si>
  <si>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</si>
  <si>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</si>
  <si>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</si>
  <si>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</si>
  <si>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</si>
  <si>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</si>
  <si>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</si>
  <si>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</si>
  <si>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</si>
  <si>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</si>
  <si>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</si>
  <si>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</si>
  <si>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</si>
  <si>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</si>
  <si>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</si>
  <si>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</si>
  <si>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</si>
  <si>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</si>
  <si>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</si>
  <si>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</si>
  <si>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</si>
  <si>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</si>
  <si>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</si>
  <si>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</si>
  <si>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</si>
  <si>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</si>
  <si>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</si>
  <si>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</si>
  <si>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</si>
  <si>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</si>
  <si>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</si>
  <si>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</si>
  <si>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</si>
  <si>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</si>
  <si>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</si>
  <si>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</si>
  <si>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</si>
  <si>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</si>
  <si>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</si>
  <si>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</si>
  <si>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</si>
  <si>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</si>
  <si>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</si>
  <si>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</si>
  <si>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</si>
  <si>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</si>
  <si>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</si>
  <si>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</si>
  <si>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</si>
  <si>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</si>
  <si>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</si>
  <si>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</si>
  <si>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</si>
  <si>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</si>
  <si>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</si>
  <si>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</si>
  <si>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</si>
  <si>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</si>
  <si>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</si>
  <si>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</si>
  <si>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</si>
  <si>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</si>
  <si>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</si>
  <si>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</si>
  <si>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</si>
  <si>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</si>
  <si>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</si>
  <si>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</si>
  <si>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</si>
  <si>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</si>
  <si>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</si>
  <si>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</si>
  <si>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</si>
  <si>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</si>
  <si>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</si>
  <si>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</si>
  <si>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</si>
  <si>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</si>
  <si>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</si>
  <si>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</si>
  <si>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</si>
  <si>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</si>
  <si>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</si>
  <si>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</si>
  <si>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</si>
  <si>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</si>
  <si>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</si>
  <si>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</si>
  <si>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</si>
  <si>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</si>
  <si>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</si>
  <si>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</si>
  <si>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</si>
  <si>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</si>
  <si>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</si>
  <si>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</si>
  <si>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</si>
  <si>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</si>
  <si>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</si>
  <si>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</si>
  <si>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</si>
  <si>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</si>
  <si>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</si>
  <si>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</si>
  <si>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</si>
  <si>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</si>
  <si>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</si>
  <si>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</si>
  <si>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</si>
  <si>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</si>
  <si>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</si>
  <si>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</si>
  <si>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</si>
  <si>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</si>
  <si>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</si>
  <si>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</si>
  <si>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</si>
  <si>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</si>
  <si>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</si>
  <si>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</si>
  <si>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</si>
  <si>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</si>
  <si>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</si>
  <si>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</si>
  <si>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</si>
  <si>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</si>
  <si>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</si>
  <si>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</si>
  <si>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</si>
  <si>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</si>
  <si>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</si>
  <si>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</si>
  <si>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</si>
  <si>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</si>
  <si>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</si>
  <si>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</si>
  <si>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</si>
  <si>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</si>
  <si>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</si>
  <si>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</si>
  <si>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</si>
  <si>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</si>
  <si>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</si>
  <si>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</si>
  <si>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</si>
  <si>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</si>
  <si>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</si>
  <si>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</si>
  <si>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</si>
  <si>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</si>
  <si>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</si>
  <si>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</si>
  <si>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</si>
  <si>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</si>
  <si>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</si>
  <si>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</si>
  <si>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</si>
  <si>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</si>
  <si>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</si>
  <si>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</si>
  <si>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</si>
  <si>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</si>
  <si>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</si>
  <si>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</si>
  <si>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</si>
  <si>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</si>
  <si>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</si>
  <si>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</si>
  <si>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</si>
  <si>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</si>
  <si>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</si>
  <si>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</si>
  <si>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</si>
  <si>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</si>
  <si>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</si>
  <si>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</si>
  <si>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</si>
  <si>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</si>
  <si>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</si>
  <si>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</si>
  <si>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</si>
  <si>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</si>
  <si>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</si>
  <si>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</si>
  <si>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</si>
  <si>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</si>
  <si>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</si>
  <si>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</si>
  <si>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</si>
  <si>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</si>
  <si>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</si>
  <si>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</si>
  <si>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</si>
  <si>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</si>
  <si>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</si>
  <si>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</si>
  <si>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</si>
  <si>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</si>
  <si>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</si>
  <si>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</si>
  <si>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</si>
  <si>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</si>
  <si>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</si>
  <si>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</si>
  <si>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</si>
  <si>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</si>
  <si>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</si>
  <si>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</si>
  <si>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</si>
  <si>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</si>
  <si>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</si>
  <si>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</si>
  <si>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</si>
  <si>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</si>
  <si>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</si>
  <si>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</si>
  <si>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</si>
  <si>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</si>
  <si>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</si>
  <si>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</si>
  <si>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</si>
  <si>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</si>
  <si>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</si>
  <si>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</si>
  <si>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</si>
  <si>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</si>
  <si>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</si>
  <si>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</si>
  <si>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</si>
  <si>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</si>
  <si>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</si>
  <si>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</si>
  <si>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</si>
  <si>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</si>
  <si>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</si>
  <si>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</si>
  <si>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</si>
  <si>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</si>
  <si>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</si>
  <si>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</si>
  <si>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</si>
  <si>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</si>
  <si>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</si>
  <si>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</si>
  <si>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</si>
  <si>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</si>
  <si>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</si>
  <si>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</si>
  <si>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</si>
  <si>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</si>
  <si>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</si>
  <si>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</si>
  <si>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</si>
  <si>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</si>
  <si>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</si>
  <si>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</si>
  <si>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</si>
  <si>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</si>
  <si>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</si>
  <si>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</si>
  <si>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</si>
  <si>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</si>
  <si>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</si>
  <si>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</si>
  <si>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</si>
  <si>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</si>
  <si>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</si>
  <si>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</si>
  <si>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</si>
  <si>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</si>
  <si>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</si>
  <si>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</si>
  <si>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</si>
  <si>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</si>
  <si>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</si>
  <si>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</si>
  <si>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</si>
  <si>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</si>
  <si>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</si>
  <si>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</si>
  <si>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</si>
  <si>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</si>
  <si>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</si>
  <si>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</si>
  <si>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</si>
  <si>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</si>
  <si>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</si>
  <si>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</si>
  <si>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</si>
  <si>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</si>
  <si>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</si>
  <si>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</si>
  <si>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</si>
  <si>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</si>
  <si>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</si>
  <si>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</si>
  <si>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</si>
  <si>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</si>
  <si>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</si>
  <si>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</si>
  <si>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</si>
  <si>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</si>
  <si>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</si>
  <si>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</si>
  <si>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</si>
  <si>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</si>
  <si>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</si>
  <si>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</si>
  <si>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</si>
  <si>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</si>
  <si>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</si>
  <si>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</si>
  <si>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</si>
  <si>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</si>
  <si>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</si>
  <si>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</si>
  <si>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</si>
  <si>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</si>
  <si>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</si>
  <si>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</si>
  <si>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</si>
  <si>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</si>
  <si>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</si>
  <si>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</si>
  <si>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</si>
  <si>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</si>
  <si>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</si>
  <si>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</si>
  <si>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</si>
  <si>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</si>
  <si>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</si>
  <si>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</si>
  <si>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</si>
  <si>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</si>
  <si>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</si>
  <si>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</si>
  <si>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</si>
  <si>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</si>
  <si>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</si>
  <si>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</si>
  <si>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</si>
  <si>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</si>
  <si>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</si>
  <si>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</si>
  <si>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</si>
  <si>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</si>
  <si>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</si>
  <si>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</si>
  <si>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</si>
  <si>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</si>
  <si>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</si>
  <si>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</si>
  <si>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</si>
  <si>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</si>
  <si>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</si>
  <si>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</si>
  <si>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</si>
  <si>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</si>
  <si>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</si>
  <si>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</si>
  <si>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</si>
  <si>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</si>
  <si>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</si>
  <si>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</si>
  <si>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</si>
  <si>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</si>
  <si>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</si>
  <si>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</si>
  <si>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</si>
  <si>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</si>
  <si>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</si>
  <si>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</si>
  <si>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</si>
  <si>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</si>
  <si>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</si>
  <si>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</si>
  <si>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</si>
  <si>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</si>
  <si>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</si>
  <si>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</si>
  <si>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</si>
  <si>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</si>
  <si>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</si>
  <si>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</si>
  <si>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</si>
  <si>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</si>
  <si>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</si>
  <si>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</si>
  <si>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</si>
  <si>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</si>
  <si>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</si>
  <si>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</si>
  <si>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</si>
  <si>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</si>
  <si>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</si>
  <si>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</si>
  <si>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</si>
  <si>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</si>
  <si>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</si>
  <si>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</si>
  <si>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</si>
  <si>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</si>
  <si>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</si>
  <si>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</si>
  <si>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</si>
  <si>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</si>
  <si>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</si>
  <si>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</si>
  <si>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</si>
  <si>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</si>
  <si>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</si>
  <si>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</si>
  <si>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</si>
  <si>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</si>
  <si>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</si>
  <si>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</si>
  <si>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</si>
  <si>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</si>
  <si>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</si>
  <si>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</si>
  <si>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</si>
  <si>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</si>
  <si>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</si>
  <si>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</si>
  <si>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</si>
  <si>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</si>
  <si>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</si>
  <si>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</si>
  <si>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</si>
  <si>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</si>
  <si>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</si>
  <si>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</si>
  <si>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</si>
  <si>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</si>
  <si>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</si>
  <si>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</si>
  <si>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</si>
  <si>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</si>
  <si>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</si>
  <si>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</si>
  <si>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</si>
  <si>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</si>
  <si>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</si>
  <si>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</si>
  <si>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</si>
  <si>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</si>
  <si>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</si>
  <si>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</si>
  <si>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</si>
  <si>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</si>
  <si>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</si>
  <si>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</si>
  <si>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</si>
  <si>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</si>
  <si>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</si>
  <si>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</si>
  <si>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</si>
  <si>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</si>
  <si>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</si>
  <si>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</si>
  <si>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</si>
  <si>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</si>
  <si>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</si>
  <si>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</si>
  <si>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</si>
  <si>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</si>
  <si>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</si>
  <si>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</si>
  <si>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</si>
  <si>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</si>
  <si>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</si>
  <si>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</si>
  <si>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</si>
  <si>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</si>
  <si>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</si>
  <si>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</si>
  <si>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</si>
  <si>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</si>
  <si>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</si>
  <si>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</si>
  <si>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</si>
  <si>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</si>
  <si>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</si>
  <si>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</si>
  <si>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</si>
  <si>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</si>
  <si>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</si>
  <si>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</si>
  <si>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</si>
  <si>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</si>
  <si>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</si>
  <si>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</si>
  <si>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</si>
  <si>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</si>
  <si>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</si>
  <si>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</si>
  <si>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</si>
  <si>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</si>
  <si>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</si>
  <si>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</si>
  <si>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</si>
  <si>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</si>
  <si>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</si>
  <si>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</si>
  <si>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</si>
  <si>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</si>
  <si>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</si>
  <si>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</si>
  <si>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</si>
  <si>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</si>
  <si>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</si>
  <si>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</si>
  <si>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</si>
  <si>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</si>
  <si>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</si>
  <si>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</si>
  <si>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</si>
  <si>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</si>
  <si>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</si>
  <si>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</si>
  <si>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</si>
  <si>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</si>
  <si>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</si>
  <si>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</si>
  <si>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</si>
  <si>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</si>
  <si>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</si>
  <si>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</si>
  <si>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</si>
  <si>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</si>
  <si>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</si>
  <si>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</si>
  <si>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</si>
  <si>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</si>
  <si>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</si>
  <si>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</si>
  <si>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</si>
  <si>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</si>
  <si>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</si>
  <si>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</si>
  <si>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</si>
  <si>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</si>
  <si>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</si>
  <si>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</si>
  <si>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</si>
  <si>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</si>
  <si>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</si>
  <si>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</si>
  <si>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</si>
  <si>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</si>
  <si>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</si>
  <si>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</si>
  <si>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</si>
  <si>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</si>
  <si>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</si>
  <si>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</si>
  <si>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</si>
  <si>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</si>
  <si>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</si>
  <si>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</si>
  <si>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</si>
  <si>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</si>
  <si>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</si>
  <si>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</si>
  <si>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</si>
  <si>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</si>
  <si>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</si>
  <si>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</si>
  <si>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</si>
  <si>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</si>
  <si>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</si>
  <si>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</si>
  <si>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</si>
  <si>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</si>
  <si>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</si>
  <si>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</si>
  <si>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</si>
  <si>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</si>
  <si>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</si>
  <si>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</si>
  <si>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</si>
  <si>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</si>
  <si>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</si>
  <si>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</si>
  <si>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</si>
  <si>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</si>
  <si>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</si>
  <si>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</si>
  <si>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</si>
  <si>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</si>
  <si>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</si>
  <si>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</si>
  <si>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</si>
  <si>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</si>
  <si>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</si>
  <si>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</si>
  <si>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</si>
  <si>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</si>
  <si>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</si>
  <si>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</si>
  <si>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</si>
  <si>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</si>
  <si>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</si>
  <si>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</si>
  <si>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</si>
  <si>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</si>
  <si>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</si>
  <si>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</si>
  <si>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</si>
  <si>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</si>
  <si>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</si>
  <si>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</si>
  <si>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</si>
  <si>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</si>
  <si>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</si>
  <si>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</si>
  <si>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</si>
  <si>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</si>
  <si>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</si>
  <si>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</si>
  <si>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</si>
  <si>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</si>
  <si>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</si>
  <si>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</si>
  <si>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</si>
  <si>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</si>
  <si>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</si>
  <si>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</si>
  <si>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</si>
  <si>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</si>
  <si>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</si>
  <si>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</si>
  <si>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</si>
  <si>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</si>
  <si>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</si>
  <si>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</si>
  <si>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</si>
  <si>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</si>
  <si>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</si>
  <si>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</si>
  <si>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</si>
  <si>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</si>
  <si>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</si>
  <si>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</si>
  <si>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</si>
  <si>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</si>
  <si>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</si>
  <si>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</si>
  <si>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</si>
  <si>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</si>
  <si>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</si>
  <si>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</si>
  <si>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</si>
  <si>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</si>
  <si>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</si>
  <si>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</si>
  <si>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</si>
  <si>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</si>
  <si>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</si>
  <si>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</si>
  <si>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</si>
  <si>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</si>
  <si>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</si>
  <si>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</si>
  <si>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</si>
  <si>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</si>
  <si>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</si>
  <si>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</si>
  <si>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</si>
  <si>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</si>
  <si>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</si>
  <si>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</si>
  <si>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</si>
  <si>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</si>
  <si>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</si>
  <si>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</si>
  <si>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</si>
  <si>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</si>
  <si>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</si>
  <si>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</si>
  <si>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</si>
  <si>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</si>
  <si>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</si>
  <si>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</si>
  <si>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</si>
  <si>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</si>
  <si>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</si>
  <si>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</si>
  <si>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</si>
  <si>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</si>
  <si>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</si>
  <si>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</si>
  <si>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</si>
  <si>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</si>
  <si>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</si>
  <si>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</si>
  <si>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</si>
  <si>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</si>
  <si>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</si>
  <si>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</si>
  <si>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</si>
  <si>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</si>
  <si>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</si>
  <si>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</si>
  <si>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</si>
  <si>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</si>
  <si>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</si>
  <si>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</si>
  <si>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</si>
  <si>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</si>
  <si>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</si>
  <si>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</si>
  <si>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</si>
  <si>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</si>
  <si>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</si>
  <si>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</si>
  <si>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</si>
  <si>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</si>
  <si>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</si>
  <si>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</si>
  <si>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</si>
  <si>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</si>
  <si>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</si>
  <si>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</si>
  <si>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</si>
  <si>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</si>
  <si>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</si>
  <si>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</si>
  <si>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</si>
  <si>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</si>
  <si>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</si>
  <si>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</si>
  <si>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</si>
  <si>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</si>
  <si>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</si>
  <si>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</si>
  <si>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</si>
  <si>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</si>
  <si>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</si>
  <si>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</si>
  <si>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</si>
  <si>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</si>
  <si>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</si>
  <si>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</si>
  <si>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</si>
  <si>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</si>
  <si>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</si>
  <si>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</si>
  <si>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</si>
  <si>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</si>
  <si>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</si>
  <si>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</si>
  <si>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</si>
  <si>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</si>
  <si>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</si>
  <si>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</si>
  <si>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</si>
  <si>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</si>
  <si>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</si>
  <si>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</si>
  <si>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</si>
  <si>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</si>
  <si>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</si>
  <si>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</si>
  <si>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</si>
  <si>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</si>
  <si>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</si>
  <si>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</si>
  <si>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</si>
  <si>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</si>
  <si>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</si>
  <si>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</si>
  <si>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</si>
  <si>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</si>
  <si>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</si>
  <si>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</si>
  <si>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</si>
  <si>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</si>
  <si>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</si>
  <si>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</si>
  <si>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</si>
  <si>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</si>
  <si>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</si>
  <si>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</si>
  <si>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</si>
  <si>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</si>
  <si>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</si>
  <si>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</si>
  <si>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</si>
  <si>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</si>
  <si>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</si>
  <si>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</si>
  <si>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</si>
  <si>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</si>
  <si>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</si>
  <si>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</si>
  <si>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</si>
  <si>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</si>
  <si>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</si>
  <si>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</si>
  <si>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</si>
  <si>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</si>
  <si>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</si>
  <si>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</si>
  <si>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</si>
  <si>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</si>
  <si>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</si>
  <si>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</si>
  <si>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</si>
  <si>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</si>
  <si>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</si>
  <si>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</si>
  <si>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</si>
  <si>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</si>
  <si>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</si>
  <si>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</si>
  <si>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</si>
  <si>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</si>
  <si>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</si>
  <si>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</si>
  <si>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</si>
  <si>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</si>
  <si>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</si>
  <si>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</si>
  <si>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</si>
  <si>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</si>
  <si>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</si>
  <si>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</si>
  <si>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</si>
  <si>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</si>
  <si>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</si>
  <si>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</si>
  <si>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</si>
  <si>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</si>
  <si>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</si>
  <si>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</si>
  <si>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</si>
  <si>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</si>
  <si>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</si>
  <si>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</si>
  <si>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</si>
  <si>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</si>
  <si>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</si>
  <si>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</si>
  <si>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</si>
  <si>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</si>
  <si>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</si>
  <si>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</si>
  <si>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</si>
  <si>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</si>
  <si>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</si>
  <si>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</si>
  <si>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</si>
  <si>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</si>
  <si>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</si>
  <si>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</si>
  <si>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</si>
  <si>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</si>
  <si>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</si>
  <si>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</si>
  <si>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</si>
  <si>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</si>
  <si>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</si>
  <si>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</si>
  <si>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</si>
  <si>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</si>
  <si>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</si>
  <si>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</si>
  <si>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</si>
  <si>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</si>
  <si>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</si>
  <si>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</si>
  <si>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</si>
  <si>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</si>
  <si>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</si>
  <si>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</si>
  <si>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</si>
  <si>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</si>
  <si>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</si>
  <si>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</si>
  <si>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</si>
  <si>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</si>
  <si>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</si>
  <si>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</si>
  <si>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</si>
  <si>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</si>
  <si>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</si>
  <si>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</si>
  <si>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</si>
  <si>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</si>
  <si>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</si>
  <si>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</si>
  <si>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</si>
  <si>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</si>
  <si>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</si>
  <si>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</si>
  <si>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</si>
  <si>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</si>
  <si>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</si>
  <si>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</si>
  <si>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</si>
  <si>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</si>
  <si>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</si>
  <si>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</si>
  <si>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</si>
  <si>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</si>
  <si>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</si>
  <si>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</si>
  <si>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</si>
  <si>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</si>
  <si>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</si>
  <si>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</si>
  <si>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</si>
  <si>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</si>
  <si>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</si>
  <si>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</si>
  <si>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</si>
  <si>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</si>
  <si>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</si>
  <si>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</si>
  <si>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</si>
  <si>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</si>
  <si>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</si>
  <si>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</si>
  <si>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</si>
  <si>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</si>
  <si>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</si>
  <si>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</si>
  <si>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</si>
  <si>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</si>
  <si>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</si>
  <si>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</si>
  <si>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</si>
  <si>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</si>
  <si>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</si>
  <si>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</si>
  <si>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</si>
  <si>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</si>
  <si>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</si>
  <si>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</si>
  <si>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</si>
  <si>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</si>
  <si>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</si>
  <si>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</si>
  <si>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</si>
  <si>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</si>
  <si>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</si>
  <si>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</si>
  <si>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</si>
  <si>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</si>
  <si>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</si>
  <si>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</si>
  <si>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</si>
  <si>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</si>
  <si>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</si>
  <si>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</si>
  <si>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</si>
  <si>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</si>
  <si>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</si>
  <si>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</si>
  <si>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</si>
  <si>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</si>
  <si>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</si>
  <si>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</si>
  <si>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</si>
  <si>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</si>
  <si>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</si>
  <si>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</si>
  <si>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</si>
  <si>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</si>
  <si>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</si>
  <si>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</si>
  <si>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</si>
  <si>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</si>
  <si>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</si>
  <si>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</si>
  <si>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</si>
  <si>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</si>
  <si>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</si>
  <si>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</si>
  <si>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</si>
  <si>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</si>
  <si>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</si>
  <si>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</si>
  <si>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</si>
  <si>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</si>
  <si>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</si>
  <si>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</si>
  <si>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</si>
  <si>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</si>
  <si>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</si>
  <si>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</si>
  <si>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</si>
  <si>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</si>
  <si>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</si>
  <si>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</si>
  <si>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</si>
  <si>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</si>
  <si>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</si>
  <si>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</si>
  <si>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</si>
  <si>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</si>
  <si>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</si>
  <si>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</si>
  <si>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</si>
  <si>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</si>
  <si>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</si>
  <si>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</si>
  <si>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</si>
  <si>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</si>
  <si>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</si>
  <si>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</si>
  <si>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</si>
  <si>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</si>
  <si>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</si>
  <si>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</si>
  <si>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</si>
  <si>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</si>
  <si>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</si>
  <si>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</si>
  <si>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</si>
  <si>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</si>
  <si>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</si>
  <si>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</si>
  <si>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</si>
  <si>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</si>
  <si>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</si>
  <si>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</si>
  <si>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</si>
  <si>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</si>
  <si>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</si>
  <si>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</si>
  <si>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</si>
  <si>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</si>
  <si>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</si>
  <si>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</si>
  <si>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</si>
  <si>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</si>
  <si>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</si>
  <si>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</si>
  <si>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</si>
  <si>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</si>
  <si>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</si>
  <si>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</si>
  <si>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</si>
  <si>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</si>
  <si>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</si>
  <si>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</si>
  <si>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</si>
  <si>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</si>
  <si>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</si>
  <si>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</si>
  <si>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</si>
  <si>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</si>
  <si>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</si>
  <si>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</si>
  <si>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</si>
  <si>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</si>
  <si>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</si>
  <si>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</si>
  <si>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</si>
  <si>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</si>
  <si>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</si>
  <si>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</si>
  <si>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</si>
  <si>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</si>
  <si>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</si>
  <si>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</si>
  <si>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</si>
  <si>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</si>
  <si>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</si>
  <si>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</si>
  <si>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</si>
  <si>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</si>
  <si>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</si>
  <si>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</si>
  <si>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</si>
  <si>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</si>
  <si>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</si>
  <si>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</si>
  <si>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</si>
  <si>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</si>
  <si>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</si>
  <si>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</si>
  <si>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</si>
  <si>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</si>
  <si>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</si>
  <si>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</si>
  <si>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</si>
  <si>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</si>
  <si>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</si>
  <si>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</si>
  <si>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</si>
  <si>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</si>
  <si>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</si>
  <si>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</si>
  <si>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</si>
  <si>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</si>
  <si>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</si>
  <si>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</si>
  <si>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</si>
  <si>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</si>
  <si>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</si>
  <si>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</si>
  <si>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</si>
  <si>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</si>
  <si>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</si>
  <si>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</si>
  <si>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</si>
  <si>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</si>
  <si>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</si>
  <si>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</si>
  <si>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</si>
  <si>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</si>
  <si>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</si>
  <si>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</si>
  <si>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</si>
  <si>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</si>
  <si>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</si>
  <si>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</si>
  <si>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</si>
  <si>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</si>
  <si>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</si>
  <si>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</si>
  <si>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</si>
  <si>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</si>
  <si>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</si>
  <si>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</si>
  <si>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</si>
  <si>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</si>
  <si>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</si>
  <si>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</si>
  <si>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</si>
  <si>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</si>
  <si>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</si>
  <si>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</si>
  <si>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</si>
  <si>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</si>
  <si>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</si>
  <si>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</si>
  <si>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</si>
  <si>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</si>
  <si>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</si>
  <si>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</si>
  <si>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</si>
  <si>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</si>
  <si>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</si>
  <si>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</si>
  <si>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</si>
  <si>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</si>
  <si>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</si>
  <si>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</si>
  <si>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</si>
  <si>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</si>
  <si>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</si>
  <si>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</si>
  <si>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</si>
  <si>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</si>
  <si>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</si>
  <si>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</si>
  <si>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</si>
  <si>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</si>
  <si>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</si>
  <si>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</si>
  <si>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</si>
  <si>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</si>
  <si>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</si>
  <si>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</si>
  <si>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</si>
  <si>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</si>
  <si>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</si>
  <si>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</si>
  <si>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</si>
  <si>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</si>
  <si>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</si>
  <si>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</si>
  <si>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</si>
  <si>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</si>
  <si>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</si>
  <si>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</si>
  <si>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</si>
  <si>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</si>
  <si>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</si>
  <si>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</si>
  <si>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</si>
  <si>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</si>
  <si>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</si>
  <si>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</si>
  <si>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</si>
  <si>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</si>
  <si>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</si>
  <si>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</si>
  <si>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</si>
  <si>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</si>
  <si>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</si>
  <si>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</si>
  <si>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</si>
  <si>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</si>
  <si>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</si>
  <si>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</si>
  <si>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</si>
  <si>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</si>
  <si>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</si>
  <si>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</si>
  <si>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</si>
  <si>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</si>
  <si>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</si>
  <si>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</si>
  <si>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</si>
  <si>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</si>
  <si>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</si>
  <si>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</si>
  <si>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</si>
  <si>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</si>
  <si>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</si>
  <si>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</si>
  <si>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</si>
  <si>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</si>
  <si>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</si>
  <si>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</si>
  <si>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</si>
  <si>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</si>
  <si>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</si>
  <si>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</si>
  <si>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</si>
  <si>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</si>
  <si>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</si>
  <si>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</si>
  <si>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</si>
  <si>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</si>
  <si>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</si>
  <si>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</si>
  <si>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</si>
  <si>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</si>
  <si>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</si>
  <si>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</si>
  <si>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</si>
  <si>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</si>
  <si>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</si>
  <si>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</si>
  <si>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</si>
  <si>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</si>
  <si>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</si>
  <si>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</si>
  <si>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</si>
  <si>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</si>
  <si>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</si>
  <si>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</si>
  <si>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</si>
  <si>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</si>
  <si>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</si>
  <si>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</si>
  <si>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</si>
  <si>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</si>
  <si>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</si>
  <si>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</si>
  <si>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</si>
  <si>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</si>
  <si>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</si>
  <si>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</si>
  <si>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</si>
  <si>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</si>
  <si>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</si>
  <si>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</si>
  <si>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</si>
  <si>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</si>
  <si>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</si>
  <si>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</si>
  <si>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</si>
  <si>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</si>
  <si>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</si>
  <si>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</si>
  <si>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</si>
  <si>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</si>
  <si>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</si>
  <si>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</si>
  <si>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</si>
  <si>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</si>
  <si>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</si>
  <si>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</si>
  <si>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</si>
  <si>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</si>
  <si>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</si>
  <si>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</si>
  <si>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</si>
  <si>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</si>
  <si>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</si>
  <si>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</si>
  <si>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</si>
  <si>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</si>
  <si>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</si>
  <si>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</si>
  <si>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</si>
  <si>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</si>
  <si>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</si>
  <si>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</si>
  <si>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</si>
  <si>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</si>
  <si>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</si>
  <si>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</si>
  <si>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</si>
  <si>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</si>
  <si>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</si>
  <si>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</si>
  <si>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</si>
  <si>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</si>
  <si>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</si>
  <si>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</si>
  <si>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</si>
  <si>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</si>
  <si>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</si>
  <si>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</si>
  <si>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</si>
  <si>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</si>
  <si>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</si>
  <si>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</si>
  <si>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</si>
  <si>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</si>
  <si>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</si>
  <si>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</si>
  <si>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</si>
  <si>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</si>
  <si>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</si>
  <si>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</si>
  <si>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</si>
  <si>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</si>
  <si>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</si>
  <si>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</si>
  <si>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</si>
  <si>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</si>
  <si>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</si>
  <si>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</si>
  <si>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</si>
  <si>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</si>
  <si>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</si>
  <si>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</si>
  <si>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</si>
  <si>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</si>
  <si>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</si>
  <si>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</si>
  <si>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</si>
  <si>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</si>
  <si>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</si>
  <si>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</si>
  <si>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</si>
  <si>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</si>
  <si>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</si>
  <si>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</si>
  <si>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</si>
  <si>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</si>
  <si>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</si>
  <si>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</si>
  <si>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</si>
  <si>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</si>
  <si>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</si>
  <si>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</si>
  <si>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</si>
  <si>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</si>
  <si>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</si>
  <si>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</si>
  <si>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</si>
  <si>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</si>
  <si>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</si>
  <si>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</si>
  <si>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</si>
  <si>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</si>
  <si>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</si>
  <si>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</si>
  <si>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</si>
  <si>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</si>
  <si>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</si>
  <si>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</si>
  <si>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</si>
  <si>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</si>
  <si>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</si>
  <si>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</si>
  <si>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</si>
  <si>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</si>
  <si>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</si>
  <si>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</si>
  <si>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</si>
  <si>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</si>
  <si>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</si>
  <si>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</si>
  <si>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</si>
  <si>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</si>
  <si>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</si>
  <si>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</si>
  <si>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</si>
  <si>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</si>
  <si>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</si>
  <si>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</si>
  <si>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</si>
  <si>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</si>
  <si>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</si>
  <si>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</si>
  <si>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</si>
  <si>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</si>
  <si>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</si>
  <si>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</si>
  <si>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</si>
  <si>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</si>
  <si>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</si>
  <si>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</si>
  <si>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</si>
  <si>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</si>
  <si>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</si>
  <si>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</si>
  <si>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</si>
  <si>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</si>
  <si>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</si>
  <si>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</si>
  <si>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</si>
  <si>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</si>
  <si>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</si>
  <si>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</si>
  <si>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</si>
  <si>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</si>
  <si>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</si>
  <si>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</si>
  <si>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</si>
  <si>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</si>
  <si>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</si>
  <si>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</si>
  <si>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</si>
  <si>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</si>
  <si>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</si>
  <si>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</si>
  <si>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</si>
  <si>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</si>
  <si>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</si>
  <si>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</si>
  <si>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</si>
  <si>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</si>
  <si>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</si>
  <si>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</si>
  <si>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</si>
  <si>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</si>
  <si>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</si>
  <si>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</si>
  <si>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</si>
  <si>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</si>
  <si>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</si>
  <si>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</si>
  <si>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</si>
  <si>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</si>
  <si>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</si>
  <si>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</si>
  <si>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</si>
  <si>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</si>
  <si>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</si>
  <si>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</si>
  <si>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</si>
  <si>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</si>
  <si>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</si>
  <si>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</si>
  <si>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</si>
  <si>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</si>
  <si>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</si>
  <si>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</si>
  <si>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</si>
  <si>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</si>
  <si>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</si>
  <si>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</si>
  <si>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</si>
  <si>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</si>
  <si>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</si>
  <si>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</si>
  <si>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</si>
  <si>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</si>
  <si>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</si>
  <si>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</si>
  <si>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</si>
  <si>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</si>
  <si>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</si>
  <si>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</si>
  <si>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</si>
  <si>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</si>
  <si>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</si>
  <si>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</si>
  <si>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</si>
  <si>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</si>
  <si>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</si>
  <si>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</si>
  <si>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</si>
  <si>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</si>
  <si>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</si>
  <si>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</si>
  <si>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</si>
  <si>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</si>
  <si>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</si>
  <si>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</si>
  <si>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</si>
  <si>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</si>
  <si>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</si>
  <si>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</si>
  <si>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</si>
  <si>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</si>
  <si>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</si>
  <si>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</si>
  <si>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</si>
  <si>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</si>
  <si>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</si>
  <si>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</si>
  <si>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</si>
  <si>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</si>
  <si>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</si>
  <si>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</si>
  <si>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</si>
  <si>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</si>
  <si>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</si>
  <si>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</si>
  <si>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</si>
  <si>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</si>
  <si>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</si>
  <si>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</si>
  <si>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</si>
  <si>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</si>
  <si>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</si>
  <si>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</si>
  <si>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</si>
  <si>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</si>
  <si>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</si>
  <si>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</si>
  <si>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</si>
  <si>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</si>
  <si>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</si>
  <si>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</si>
  <si>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</si>
  <si>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</si>
  <si>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</si>
  <si>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</si>
  <si>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</si>
  <si>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</si>
  <si>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</si>
  <si>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</si>
  <si>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</si>
  <si>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</si>
  <si>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</si>
  <si>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</si>
  <si>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</si>
  <si>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</si>
  <si>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</si>
  <si>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</si>
  <si>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</si>
  <si>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</si>
  <si>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</si>
  <si>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</si>
  <si>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</si>
  <si>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</si>
  <si>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</si>
  <si>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</si>
  <si>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</si>
  <si>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</si>
  <si>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</si>
  <si>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</si>
  <si>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</si>
  <si>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</si>
  <si>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</si>
  <si>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</si>
  <si>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</si>
  <si>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</si>
  <si>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</si>
  <si>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</si>
  <si>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</si>
  <si>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</si>
  <si>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</si>
  <si>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</si>
  <si>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</si>
  <si>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</si>
  <si>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</si>
  <si>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</si>
  <si>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</si>
  <si>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</si>
  <si>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</si>
  <si>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</si>
  <si>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</si>
  <si>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</si>
  <si>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</si>
  <si>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</si>
  <si>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</si>
  <si>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</si>
  <si>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</si>
  <si>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</si>
  <si>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</si>
  <si>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</si>
  <si>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</si>
  <si>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</si>
  <si>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</si>
  <si>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</si>
  <si>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</si>
  <si>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</si>
  <si>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</si>
  <si>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</si>
  <si>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</si>
  <si>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</si>
  <si>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</si>
  <si>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</si>
  <si>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</si>
  <si>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</si>
  <si>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</si>
  <si>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</si>
  <si>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</si>
  <si>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</si>
  <si>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</si>
  <si>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</si>
  <si>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</si>
  <si>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</si>
  <si>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</si>
  <si>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</si>
  <si>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</si>
  <si>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</si>
  <si>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</si>
  <si>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</si>
  <si>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</si>
  <si>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</si>
  <si>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</si>
  <si>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</si>
  <si>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</si>
  <si>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</si>
  <si>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</si>
  <si>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</si>
  <si>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</si>
  <si>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</si>
  <si>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</si>
  <si>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</si>
  <si>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</si>
  <si>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</si>
  <si>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</si>
  <si>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</si>
  <si>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</si>
  <si>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</si>
  <si>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</si>
  <si>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</si>
  <si>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</si>
  <si>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</si>
  <si>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</si>
  <si>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</si>
  <si>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</si>
  <si>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</si>
  <si>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</si>
  <si>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</si>
  <si>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</si>
  <si>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</si>
  <si>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</si>
  <si>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</si>
  <si>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</si>
  <si>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</si>
  <si>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</si>
  <si>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</si>
  <si>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</si>
  <si>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</si>
  <si>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</si>
  <si>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</si>
  <si>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</si>
  <si>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</si>
  <si>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</si>
  <si>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</si>
  <si>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</si>
  <si>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</si>
  <si>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</si>
  <si>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</si>
  <si>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</si>
  <si>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</si>
  <si>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</si>
  <si>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</si>
  <si>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</si>
  <si>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</si>
  <si>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</si>
  <si>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</si>
  <si>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</si>
  <si>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</si>
  <si>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</si>
  <si>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</si>
  <si>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</si>
  <si>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</si>
  <si>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</si>
  <si>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</si>
  <si>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</si>
  <si>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</si>
  <si>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</si>
  <si>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</si>
  <si>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</si>
  <si>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</si>
  <si>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</si>
  <si>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</si>
  <si>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</si>
  <si>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</si>
  <si>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</si>
  <si>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</si>
  <si>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</si>
  <si>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</si>
  <si>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</si>
  <si>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</si>
  <si>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</si>
  <si>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</si>
  <si>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</si>
  <si>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</si>
  <si>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</si>
  <si>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</si>
  <si>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</si>
  <si>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</si>
  <si>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</si>
  <si>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</si>
  <si>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</si>
  <si>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</si>
  <si>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</si>
  <si>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</si>
  <si>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</si>
  <si>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</si>
  <si>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</si>
  <si>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</si>
  <si>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</si>
  <si>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</si>
  <si>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</si>
  <si>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</si>
  <si>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</si>
  <si>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</si>
  <si>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</si>
  <si>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</si>
  <si>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</si>
  <si>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</si>
  <si>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</si>
  <si>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</si>
  <si>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</si>
  <si>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</si>
  <si>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</si>
  <si>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</si>
  <si>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</si>
  <si>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</si>
  <si>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</si>
  <si>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</si>
  <si>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</si>
  <si>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</si>
  <si>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</si>
  <si>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</si>
  <si>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</si>
  <si>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</si>
  <si>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</si>
  <si>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</si>
  <si>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</si>
  <si>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</si>
  <si>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</si>
  <si>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</si>
  <si>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</si>
  <si>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</si>
  <si>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</si>
  <si>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</si>
  <si>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</si>
  <si>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</si>
  <si>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</si>
  <si>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</si>
  <si>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</si>
  <si>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</si>
  <si>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</si>
  <si>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</si>
  <si>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</si>
  <si>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</si>
  <si>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</si>
  <si>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</si>
  <si>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</si>
  <si>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</si>
  <si>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</si>
  <si>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</si>
  <si>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</si>
  <si>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</si>
  <si>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</si>
  <si>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</si>
  <si>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</si>
  <si>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</si>
  <si>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</si>
  <si>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</si>
  <si>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</si>
  <si>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</si>
  <si>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</si>
  <si>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</si>
  <si>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</si>
  <si>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</si>
  <si>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</si>
  <si>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</si>
  <si>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</si>
  <si>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</si>
  <si>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</si>
  <si>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</si>
  <si>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</si>
  <si>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</si>
  <si>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</si>
  <si>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</si>
  <si>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</si>
  <si>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</si>
  <si>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</si>
  <si>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</si>
  <si>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</si>
  <si>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</si>
  <si>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</si>
  <si>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</si>
  <si>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</si>
  <si>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</si>
  <si>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</si>
  <si>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</si>
  <si>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</si>
  <si>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</si>
  <si>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</si>
  <si>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</si>
  <si>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</si>
  <si>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</si>
  <si>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</si>
  <si>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</si>
  <si>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</si>
  <si>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</si>
  <si>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</si>
  <si>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</si>
  <si>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</si>
  <si>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</si>
  <si>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</si>
  <si>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</si>
  <si>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</si>
  <si>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</si>
  <si>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</si>
  <si>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</si>
  <si>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</si>
  <si>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</si>
  <si>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</si>
  <si>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</si>
  <si>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</si>
  <si>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</si>
  <si>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</si>
  <si>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</si>
  <si>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</si>
  <si>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</si>
  <si>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</si>
  <si>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</si>
  <si>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</si>
  <si>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</si>
  <si>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</si>
  <si>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</si>
  <si>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</si>
  <si>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</si>
  <si>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</si>
  <si>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</si>
  <si>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</si>
  <si>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</si>
  <si>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</si>
  <si>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</si>
  <si>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</si>
  <si>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</si>
  <si>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</si>
  <si>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</si>
  <si>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</si>
  <si>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</si>
  <si>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</si>
  <si>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</si>
  <si>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</si>
  <si>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</si>
  <si>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</si>
  <si>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</si>
  <si>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</si>
  <si>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</si>
  <si>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</si>
  <si>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</si>
  <si>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</si>
  <si>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</si>
  <si>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</si>
  <si>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</si>
  <si>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</si>
  <si>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</si>
  <si>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</si>
  <si>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</si>
  <si>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</si>
  <si>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</si>
  <si>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</si>
  <si>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</si>
  <si>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</si>
  <si>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</si>
  <si>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</si>
  <si>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</si>
  <si>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</si>
  <si>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</si>
  <si>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</si>
  <si>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</si>
  <si>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</si>
  <si>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</si>
  <si>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</si>
  <si>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</si>
  <si>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</si>
  <si>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</si>
  <si>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</si>
  <si>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</si>
  <si>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</si>
  <si>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</si>
  <si>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</si>
  <si>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</si>
  <si>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</si>
  <si>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</si>
  <si>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</si>
  <si>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</si>
  <si>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</si>
  <si>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</si>
  <si>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</si>
  <si>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</si>
  <si>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</si>
  <si>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</si>
  <si>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</si>
  <si>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</si>
  <si>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</si>
  <si>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</si>
  <si>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</si>
  <si>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</si>
  <si>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</si>
  <si>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</si>
  <si>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</si>
  <si>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</si>
  <si>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</si>
  <si>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</si>
  <si>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</si>
  <si>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</si>
  <si>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</si>
  <si>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</si>
  <si>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</si>
  <si>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</si>
  <si>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</si>
  <si>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</si>
  <si>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</si>
  <si>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</si>
  <si>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</si>
  <si>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</si>
  <si>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</si>
  <si>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</si>
  <si>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</si>
  <si>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</si>
  <si>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</si>
  <si>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</si>
  <si>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</si>
  <si>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</si>
  <si>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</si>
  <si>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</si>
  <si>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</si>
  <si>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</si>
  <si>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</si>
  <si>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</si>
  <si>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</si>
  <si>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</si>
  <si>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</si>
  <si>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</si>
  <si>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</si>
  <si>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</si>
  <si>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</si>
  <si>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</si>
  <si>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</si>
  <si>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</si>
  <si>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</si>
  <si>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</si>
  <si>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</si>
  <si>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</si>
  <si>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</si>
  <si>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</si>
  <si>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</si>
  <si>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</si>
  <si>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</si>
  <si>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</si>
  <si>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</si>
  <si>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</si>
  <si>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</si>
  <si>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</si>
  <si>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</si>
  <si>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</si>
  <si>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</si>
  <si>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</si>
  <si>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</si>
  <si>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</si>
  <si>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</si>
  <si>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</si>
  <si>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</si>
  <si>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</si>
  <si>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</si>
  <si>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</si>
  <si>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</si>
  <si>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</si>
  <si>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</si>
  <si>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</si>
  <si>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</si>
  <si>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</si>
  <si>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</si>
  <si>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</si>
  <si>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</si>
  <si>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</si>
  <si>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</si>
  <si>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</si>
  <si>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</si>
  <si>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</si>
  <si>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</si>
  <si>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</si>
  <si>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</si>
  <si>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</si>
  <si>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</si>
  <si>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</si>
  <si>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</si>
  <si>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</si>
  <si>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</si>
  <si>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</si>
  <si>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</si>
  <si>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</si>
  <si>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</si>
  <si>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</si>
  <si>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</si>
  <si>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</si>
  <si>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</si>
  <si>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</si>
  <si>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</si>
  <si>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</si>
  <si>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</si>
  <si>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</si>
  <si>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</si>
  <si>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</si>
  <si>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</si>
  <si>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</si>
  <si>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</si>
  <si>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</si>
  <si>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</si>
  <si>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</si>
  <si>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</si>
  <si>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</si>
  <si>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</si>
  <si>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</si>
  <si>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</si>
  <si>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</si>
  <si>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</si>
  <si>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</si>
  <si>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</si>
  <si>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</si>
  <si>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</si>
  <si>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</si>
  <si>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</si>
  <si>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</si>
  <si>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</si>
  <si>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</si>
  <si>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</si>
  <si>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</si>
  <si>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</si>
  <si>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</si>
  <si>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</si>
  <si>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</si>
  <si>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</si>
  <si>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</si>
  <si>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</si>
  <si>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</si>
  <si>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</si>
  <si>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</si>
  <si>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</si>
  <si>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</si>
  <si>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</si>
  <si>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</si>
  <si>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</si>
  <si>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</si>
  <si>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</si>
  <si>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</si>
  <si>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</si>
  <si>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</si>
  <si>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</si>
  <si>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</si>
  <si>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</si>
  <si>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</si>
  <si>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</si>
  <si>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</si>
  <si>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</si>
  <si>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</si>
  <si>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</si>
  <si>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</si>
  <si>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</si>
  <si>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</si>
  <si>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</si>
  <si>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</si>
  <si>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</si>
  <si>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</si>
  <si>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</si>
  <si>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</si>
  <si>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</si>
  <si>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</si>
  <si>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</si>
  <si>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</si>
  <si>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</si>
  <si>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</si>
  <si>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</si>
  <si>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</si>
  <si>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</si>
  <si>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</si>
  <si>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</si>
  <si>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</si>
  <si>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</si>
  <si>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</si>
  <si>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</si>
  <si>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</si>
  <si>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</si>
  <si>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</si>
  <si>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</si>
  <si>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</si>
  <si>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</si>
  <si>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</si>
  <si>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</si>
  <si>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</si>
  <si>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</si>
  <si>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</si>
  <si>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</si>
  <si>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</si>
  <si>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</si>
  <si>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</si>
  <si>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</si>
  <si>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</si>
  <si>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</si>
  <si>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</si>
  <si>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</si>
  <si>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</si>
  <si>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</si>
  <si>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</si>
  <si>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</si>
  <si>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</si>
  <si>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</si>
  <si>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</si>
  <si>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</si>
  <si>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</si>
  <si>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</si>
  <si>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</si>
  <si>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</si>
  <si>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</si>
  <si>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</si>
  <si>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</si>
  <si>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</si>
  <si>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</si>
  <si>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</si>
  <si>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</si>
  <si>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</si>
  <si>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</si>
  <si>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</si>
  <si>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</si>
  <si>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</si>
  <si>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</si>
  <si>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</si>
  <si>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</si>
  <si>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</si>
  <si>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</si>
  <si>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</si>
  <si>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</si>
  <si>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</si>
  <si>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</si>
  <si>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</si>
  <si>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</si>
  <si>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</si>
  <si>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</si>
  <si>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</si>
  <si>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</si>
  <si>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</si>
  <si>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</si>
  <si>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</si>
  <si>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</si>
  <si>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</si>
  <si>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</si>
  <si>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</si>
  <si>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</si>
  <si>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</si>
  <si>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</si>
  <si>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</si>
  <si>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</si>
  <si>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</si>
  <si>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</si>
  <si>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</si>
  <si>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</si>
  <si>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</si>
  <si>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</si>
  <si>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</si>
  <si>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</si>
  <si>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</si>
  <si>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</si>
  <si>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</si>
  <si>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</si>
  <si>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</si>
  <si>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</si>
  <si>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</si>
  <si>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</si>
  <si>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</si>
  <si>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</si>
  <si>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</si>
  <si>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</si>
  <si>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</si>
  <si>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</si>
  <si>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</si>
  <si>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</si>
  <si>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</si>
  <si>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</si>
  <si>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</si>
  <si>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</si>
  <si>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</si>
  <si>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</si>
  <si>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</si>
  <si>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</si>
  <si>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</si>
  <si>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</si>
  <si>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</si>
  <si>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</si>
  <si>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</si>
  <si>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</si>
  <si>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</si>
  <si>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</si>
  <si>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</si>
  <si>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</si>
  <si>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</si>
  <si>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</si>
  <si>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</si>
  <si>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</si>
  <si>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</si>
  <si>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</si>
  <si>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</si>
  <si>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</si>
  <si>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</si>
  <si>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</si>
  <si>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</si>
  <si>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</si>
  <si>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</si>
  <si>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</si>
  <si>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</si>
  <si>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</si>
  <si>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</si>
  <si>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</si>
  <si>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</si>
  <si>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</si>
  <si>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</si>
  <si>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</si>
  <si>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</si>
  <si>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</si>
  <si>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</si>
  <si>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</si>
  <si>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</si>
  <si>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</si>
  <si>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</si>
  <si>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</si>
  <si>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</si>
  <si>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</si>
  <si>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</si>
  <si>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</si>
  <si>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</si>
  <si>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</si>
  <si>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</si>
  <si>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</si>
  <si>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</si>
  <si>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</si>
  <si>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</si>
  <si>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</si>
  <si>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</si>
  <si>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</si>
  <si>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</si>
  <si>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</si>
  <si>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</si>
  <si>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</si>
  <si>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</si>
  <si>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</si>
  <si>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</si>
  <si>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</si>
  <si>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</si>
  <si>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</si>
  <si>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</si>
  <si>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</si>
  <si>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</si>
  <si>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</si>
  <si>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</si>
  <si>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</si>
  <si>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</si>
  <si>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</si>
  <si>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</si>
  <si>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</si>
  <si>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</si>
  <si>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</si>
  <si>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</si>
  <si>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</si>
  <si>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</si>
  <si>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</si>
  <si>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</si>
  <si>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</si>
  <si>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</si>
  <si>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</si>
  <si>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</si>
  <si>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</si>
  <si>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</si>
  <si>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</si>
  <si>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</si>
  <si>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</si>
  <si>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</si>
  <si>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</si>
  <si>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</si>
  <si>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</si>
  <si>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</si>
  <si>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</si>
  <si>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</si>
  <si>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</si>
  <si>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</si>
  <si>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</si>
  <si>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</si>
  <si>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</si>
  <si>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</si>
  <si>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</si>
  <si>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</si>
  <si>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</si>
  <si>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</si>
  <si>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</si>
  <si>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</si>
  <si>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</si>
  <si>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</si>
  <si>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</si>
  <si>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</si>
  <si>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</si>
  <si>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</si>
  <si>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</si>
  <si>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</si>
  <si>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</si>
  <si>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</si>
  <si>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</si>
  <si>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</si>
  <si>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</si>
  <si>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</si>
  <si>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</si>
  <si>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</si>
  <si>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</si>
  <si>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</si>
  <si>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</si>
  <si>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</si>
  <si>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</si>
  <si>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</si>
  <si>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</si>
  <si>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</si>
  <si>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</si>
  <si>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</si>
  <si>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</si>
  <si>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</si>
  <si>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</si>
  <si>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</si>
  <si>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</si>
  <si>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</si>
  <si>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</si>
  <si>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</si>
  <si>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</si>
  <si>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</si>
  <si>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</si>
  <si>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</si>
  <si>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</si>
  <si>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</si>
  <si>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</si>
  <si>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</si>
  <si>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</si>
  <si>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</si>
  <si>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</si>
  <si>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</si>
  <si>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</si>
  <si>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</si>
  <si>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</si>
  <si>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</si>
  <si>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</si>
  <si>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</si>
  <si>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</si>
  <si>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</si>
  <si>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</si>
  <si>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</si>
  <si>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</si>
  <si>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</si>
  <si>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</si>
  <si>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</si>
  <si>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</si>
  <si>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</si>
  <si>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</si>
  <si>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</si>
  <si>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</si>
  <si>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</si>
  <si>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</si>
  <si>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</si>
  <si>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</si>
  <si>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</si>
  <si>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</si>
  <si>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</si>
  <si>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</si>
  <si>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</si>
  <si>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</si>
  <si>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</si>
  <si>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</si>
  <si>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</si>
  <si>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</si>
  <si>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</si>
  <si>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</si>
  <si>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</si>
  <si>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</si>
  <si>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</si>
  <si>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</si>
  <si>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</si>
  <si>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</si>
  <si>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</si>
  <si>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</si>
  <si>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</si>
  <si>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</si>
  <si>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</si>
  <si>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</si>
  <si>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</si>
  <si>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</si>
  <si>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</si>
  <si>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</si>
  <si>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</si>
  <si>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</si>
  <si>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</si>
  <si>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</si>
  <si>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</si>
  <si>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</si>
  <si>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</si>
  <si>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</si>
  <si>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</si>
  <si>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</si>
  <si>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</si>
  <si>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</si>
  <si>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</si>
  <si>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</si>
  <si>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</si>
  <si>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</si>
  <si>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</si>
  <si>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</si>
  <si>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</si>
  <si>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</si>
  <si>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</si>
  <si>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</si>
  <si>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</si>
  <si>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</si>
  <si>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</si>
  <si>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</si>
  <si>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</si>
  <si>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</si>
  <si>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</si>
  <si>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</si>
  <si>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</si>
  <si>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</si>
  <si>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</si>
  <si>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</si>
  <si>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</si>
  <si>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</si>
  <si>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</si>
  <si>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</si>
  <si>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</si>
  <si>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</si>
  <si>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</si>
  <si>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</si>
  <si>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</si>
  <si>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</si>
  <si>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</si>
  <si>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</si>
  <si>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</si>
  <si>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</si>
  <si>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</si>
  <si>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</si>
  <si>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</si>
  <si>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</si>
  <si>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</si>
  <si>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</si>
  <si>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</si>
  <si>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</si>
  <si>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</si>
  <si>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</si>
  <si>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</si>
  <si>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</si>
  <si>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</si>
  <si>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</si>
  <si>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</si>
  <si>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</si>
  <si>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</si>
  <si>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</si>
  <si>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</si>
  <si>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</si>
  <si>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</si>
  <si>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</si>
  <si>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</si>
  <si>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</si>
  <si>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</si>
  <si>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</si>
  <si>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</si>
  <si>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</si>
  <si>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</si>
  <si>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</si>
  <si>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</si>
  <si>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</si>
  <si>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</si>
  <si>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</si>
  <si>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</si>
  <si>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</si>
  <si>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</si>
  <si>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</si>
  <si>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</si>
  <si>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</si>
  <si>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</si>
  <si>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</si>
  <si>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</si>
  <si>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</si>
  <si>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</si>
  <si>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</si>
  <si>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</si>
  <si>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</si>
  <si>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</si>
  <si>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</si>
  <si>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</si>
  <si>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</si>
  <si>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</si>
  <si>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</si>
  <si>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</si>
  <si>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</si>
  <si>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</si>
  <si>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</si>
  <si>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</si>
  <si>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</si>
  <si>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</si>
  <si>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</si>
  <si>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</si>
  <si>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</si>
  <si>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</si>
  <si>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</si>
  <si>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</si>
  <si>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</si>
  <si>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</si>
  <si>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</si>
  <si>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</si>
  <si>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</si>
  <si>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</si>
  <si>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</si>
  <si>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</si>
  <si>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</si>
  <si>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</si>
  <si>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</si>
  <si>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</si>
  <si>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</si>
  <si>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</si>
  <si>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</si>
  <si>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</si>
  <si>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</si>
  <si>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</si>
  <si>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</si>
  <si>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</si>
  <si>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</si>
  <si>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</si>
  <si>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</si>
  <si>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</si>
  <si>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</si>
  <si>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</si>
  <si>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</si>
  <si>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</si>
  <si>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</si>
  <si>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</si>
  <si>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</si>
  <si>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</si>
  <si>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</si>
  <si>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</si>
  <si>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</si>
  <si>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</si>
  <si>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</si>
  <si>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</si>
  <si>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</si>
  <si>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</si>
  <si>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</si>
  <si>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</si>
  <si>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</si>
  <si>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</si>
  <si>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</si>
  <si>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</si>
  <si>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</si>
  <si>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</si>
  <si>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</si>
  <si>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</si>
  <si>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</si>
  <si>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</si>
  <si>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</si>
  <si>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</si>
  <si>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</si>
  <si>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</si>
  <si>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</si>
  <si>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</si>
  <si>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</si>
  <si>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</si>
  <si>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</si>
  <si>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</si>
  <si>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</si>
  <si>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</si>
  <si>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</si>
  <si>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</si>
  <si>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</si>
  <si>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</si>
  <si>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</si>
  <si>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</si>
  <si>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</si>
  <si>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</si>
  <si>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</si>
  <si>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</si>
  <si>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</si>
  <si>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</si>
  <si>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</si>
  <si>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</si>
  <si>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</si>
  <si>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</si>
  <si>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</si>
  <si>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</si>
  <si>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</si>
  <si>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</si>
  <si>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</si>
  <si>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</si>
  <si>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</si>
  <si>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</si>
  <si>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</si>
  <si>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</si>
  <si>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</si>
  <si>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</si>
  <si>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</si>
  <si>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</si>
  <si>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</si>
  <si>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</si>
  <si>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</si>
  <si>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</si>
  <si>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</si>
  <si>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</si>
  <si>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</si>
  <si>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</si>
  <si>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</si>
  <si>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</si>
  <si>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</si>
  <si>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</si>
  <si>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</si>
  <si>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</si>
  <si>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</si>
  <si>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</si>
  <si>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</si>
  <si>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</si>
  <si>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</si>
  <si>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</si>
  <si>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</si>
  <si>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</si>
  <si>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</si>
  <si>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</si>
  <si>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</si>
  <si>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</si>
  <si>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</si>
  <si>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</si>
  <si>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</si>
  <si>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</si>
  <si>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</si>
  <si>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</si>
  <si>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</si>
  <si>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</si>
  <si>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</si>
  <si>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</si>
  <si>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</si>
  <si>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</si>
  <si>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</si>
  <si>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</si>
  <si>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</si>
  <si>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</si>
  <si>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</si>
  <si>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</si>
  <si>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</si>
  <si>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</si>
  <si>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</si>
  <si>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</si>
  <si>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</si>
  <si>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</si>
  <si>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</si>
  <si>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</si>
  <si>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</si>
  <si>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</si>
  <si>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</si>
  <si>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</si>
  <si>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</si>
  <si>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</si>
  <si>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</si>
  <si>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</si>
  <si>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</si>
  <si>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</si>
  <si>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</si>
  <si>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</si>
  <si>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</si>
  <si>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</si>
  <si>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</si>
  <si>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</si>
  <si>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</si>
  <si>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</si>
  <si>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</si>
  <si>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</si>
  <si>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</si>
  <si>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</si>
  <si>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</si>
  <si>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</si>
  <si>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</si>
  <si>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</si>
  <si>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</si>
  <si>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</si>
  <si>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</si>
  <si>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</si>
  <si>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</si>
  <si>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</si>
  <si>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</si>
  <si>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</si>
  <si>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</si>
  <si>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</si>
  <si>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</si>
  <si>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</si>
  <si>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</si>
  <si>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</si>
  <si>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</si>
  <si>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</si>
  <si>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</si>
  <si>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</si>
  <si>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</si>
  <si>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</si>
  <si>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</si>
  <si>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</si>
  <si>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</si>
  <si>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</si>
  <si>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</si>
  <si>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</si>
  <si>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</si>
  <si>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</si>
  <si>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</si>
  <si>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</si>
  <si>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</si>
  <si>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</si>
  <si>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</si>
  <si>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</si>
  <si>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</si>
  <si>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</si>
  <si>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</si>
  <si>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</si>
  <si>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</si>
  <si>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</si>
  <si>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</si>
  <si>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</si>
  <si>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</si>
  <si>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</si>
  <si>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</si>
  <si>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</si>
  <si>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</si>
  <si>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</si>
  <si>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</si>
  <si>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</si>
  <si>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</si>
  <si>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</si>
  <si>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</si>
  <si>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</si>
  <si>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</si>
  <si>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</si>
  <si>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</si>
  <si>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</si>
  <si>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</si>
  <si>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</si>
  <si>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</si>
  <si>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</si>
  <si>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</si>
  <si>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</si>
  <si>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</si>
  <si>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</si>
  <si>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</si>
  <si>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</si>
  <si>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</si>
  <si>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</si>
  <si>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</si>
  <si>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</si>
  <si>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</si>
  <si>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</si>
  <si>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</si>
  <si>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</si>
  <si>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</si>
  <si>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</si>
  <si>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</si>
  <si>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</si>
  <si>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</si>
  <si>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</si>
  <si>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</si>
  <si>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</si>
  <si>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</si>
  <si>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</si>
  <si>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</si>
  <si>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</si>
  <si>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</si>
  <si>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</si>
  <si>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</si>
  <si>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</si>
  <si>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</si>
  <si>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</si>
  <si>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</si>
  <si>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</si>
  <si>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</si>
  <si>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</si>
  <si>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</si>
  <si>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</si>
  <si>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</si>
  <si>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</si>
  <si>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</si>
  <si>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</si>
  <si>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</si>
  <si>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</si>
  <si>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</si>
  <si>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</si>
  <si>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</si>
  <si>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</si>
  <si>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</si>
  <si>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</si>
  <si>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</si>
  <si>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</si>
  <si>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</si>
  <si>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</si>
  <si>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</si>
  <si>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</si>
  <si>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</si>
  <si>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</si>
  <si>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</si>
  <si>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</si>
  <si>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</si>
  <si>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</si>
  <si>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</si>
  <si>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</si>
  <si>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</si>
  <si>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</si>
  <si>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</si>
  <si>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</si>
  <si>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</si>
  <si>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</si>
  <si>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</si>
  <si>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</si>
  <si>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</si>
  <si>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</si>
  <si>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</si>
  <si>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</si>
  <si>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</si>
  <si>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</si>
  <si>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</si>
  <si>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</si>
  <si>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</si>
  <si>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</si>
  <si>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</si>
  <si>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</si>
  <si>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</si>
  <si>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</si>
  <si>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</si>
  <si>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</si>
  <si>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</si>
  <si>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</si>
  <si>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</si>
  <si>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</si>
  <si>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</si>
  <si>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</si>
  <si>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</si>
  <si>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</si>
  <si>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</si>
  <si>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</si>
  <si>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</si>
  <si>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</si>
  <si>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</si>
  <si>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</si>
  <si>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</si>
  <si>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</si>
  <si>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</si>
  <si>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</si>
  <si>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</si>
  <si>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</si>
  <si>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</si>
  <si>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</si>
  <si>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</si>
  <si>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</si>
  <si>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</si>
  <si>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</si>
  <si>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</si>
  <si>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</si>
  <si>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</si>
  <si>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</si>
  <si>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</si>
  <si>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</si>
  <si>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</si>
  <si>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</si>
  <si>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</si>
  <si>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</si>
  <si>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</si>
  <si>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</si>
  <si>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</si>
  <si>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</si>
  <si>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</si>
  <si>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</si>
  <si>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</si>
  <si>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</si>
  <si>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</si>
  <si>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</si>
  <si>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</si>
  <si>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</si>
  <si>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</si>
  <si>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</si>
  <si>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</si>
  <si>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</si>
  <si>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</si>
  <si>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</si>
  <si>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</si>
  <si>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</si>
  <si>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</si>
  <si>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</si>
  <si>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</si>
  <si>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</si>
  <si>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</si>
  <si>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</si>
  <si>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</si>
  <si>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</si>
  <si>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</si>
  <si>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</si>
  <si>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</si>
  <si>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</si>
  <si>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</si>
  <si>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</si>
  <si>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</si>
  <si>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</si>
  <si>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</si>
  <si>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</si>
  <si>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</si>
  <si>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</si>
  <si>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</si>
  <si>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</si>
  <si>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</si>
  <si>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</si>
  <si>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</si>
  <si>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</si>
  <si>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</si>
  <si>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</si>
  <si>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</si>
  <si>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</si>
  <si>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</si>
  <si>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</si>
  <si>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</si>
  <si>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</si>
  <si>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</si>
  <si>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</si>
  <si>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</si>
  <si>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</si>
  <si>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</si>
  <si>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</si>
  <si>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</si>
  <si>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</si>
  <si>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</si>
  <si>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</si>
  <si>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</si>
  <si>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</si>
  <si>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</si>
  <si>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</si>
  <si>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</si>
  <si>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</si>
  <si>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</si>
  <si>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</si>
  <si>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</si>
  <si>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</si>
  <si>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</si>
  <si>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</si>
  <si>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</si>
  <si>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</si>
  <si>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</si>
  <si>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</si>
  <si>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</si>
  <si>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</si>
  <si>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</si>
  <si>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</si>
  <si>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</si>
  <si>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</si>
  <si>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</si>
  <si>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</si>
  <si>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</si>
  <si>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</si>
  <si>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</si>
  <si>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</si>
  <si>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</si>
  <si>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</si>
  <si>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</si>
  <si>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</si>
  <si>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</si>
  <si>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</si>
  <si>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</si>
  <si>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</si>
  <si>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</si>
  <si>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</si>
  <si>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</si>
  <si>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</si>
  <si>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</si>
  <si>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</si>
  <si>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</si>
  <si>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</si>
  <si>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</si>
  <si>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</si>
  <si>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</si>
  <si>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</si>
  <si>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</si>
  <si>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</si>
  <si>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</si>
  <si>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</si>
  <si>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</si>
  <si>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</si>
  <si>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</si>
  <si>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</si>
  <si>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</si>
  <si>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</si>
  <si>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</si>
  <si>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</si>
  <si>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</si>
  <si>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</si>
  <si>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</si>
  <si>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</si>
  <si>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</si>
  <si>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</si>
  <si>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</si>
  <si>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</si>
  <si>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</si>
  <si>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</si>
  <si>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</si>
  <si>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</si>
  <si>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</si>
  <si>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</si>
  <si>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</si>
  <si>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</si>
  <si>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</si>
  <si>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</si>
  <si>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</si>
  <si>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</si>
  <si>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</si>
  <si>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</si>
  <si>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</si>
  <si>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</si>
  <si>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</si>
  <si>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</si>
  <si>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</si>
  <si>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</si>
  <si>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</si>
  <si>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</si>
  <si>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</si>
  <si>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</si>
  <si>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</si>
  <si>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</si>
  <si>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</si>
  <si>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</si>
  <si>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</si>
  <si>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</si>
  <si>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</si>
  <si>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</si>
  <si>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</si>
  <si>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</si>
  <si>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</si>
  <si>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</si>
  <si>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</si>
  <si>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</si>
  <si>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</si>
  <si>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</si>
  <si>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</si>
  <si>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</si>
  <si>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</si>
  <si>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</si>
  <si>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</si>
  <si>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</si>
  <si>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</si>
  <si>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</si>
  <si>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</si>
  <si>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</si>
  <si>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</si>
  <si>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</si>
  <si>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</si>
  <si>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</si>
  <si>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</si>
  <si>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</si>
  <si>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</si>
  <si>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</si>
  <si>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</si>
  <si>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</si>
  <si>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</si>
  <si>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</si>
  <si>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</si>
  <si>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</si>
  <si>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</si>
  <si>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</si>
  <si>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</si>
  <si>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</si>
  <si>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</si>
  <si>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</si>
  <si>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</si>
  <si>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</si>
  <si>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</si>
  <si>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</si>
  <si>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</si>
  <si>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</si>
  <si>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</si>
  <si>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</si>
  <si>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</si>
  <si>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</si>
  <si>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</si>
  <si>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</si>
  <si>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</si>
  <si>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</si>
  <si>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</si>
  <si>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</si>
  <si>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</si>
  <si>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</si>
  <si>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</si>
  <si>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</si>
  <si>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</si>
  <si>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</si>
  <si>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</si>
  <si>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</si>
  <si>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</si>
  <si>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</si>
  <si>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</si>
  <si>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</si>
  <si>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</si>
  <si>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</si>
  <si>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</si>
  <si>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</si>
  <si>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</si>
  <si>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</si>
  <si>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</si>
  <si>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</si>
  <si>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</si>
  <si>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</si>
  <si>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</si>
  <si>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</si>
  <si>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</si>
  <si>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</si>
  <si>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</si>
  <si>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</si>
  <si>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</si>
  <si>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</si>
  <si>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</si>
  <si>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</si>
  <si>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</si>
  <si>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</si>
  <si>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</si>
  <si>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</si>
  <si>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</si>
  <si>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</si>
  <si>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</si>
  <si>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</si>
  <si>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</si>
  <si>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</si>
  <si>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</si>
  <si>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</si>
  <si>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</si>
  <si>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</si>
  <si>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</si>
  <si>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</si>
  <si>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</si>
  <si>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</si>
  <si>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</si>
  <si>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</si>
  <si>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</si>
  <si>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</si>
  <si>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</si>
  <si>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</si>
  <si>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</si>
  <si>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</si>
  <si>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</si>
  <si>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</si>
  <si>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</si>
  <si>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</si>
  <si>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</si>
  <si>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</si>
  <si>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</si>
  <si>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</si>
  <si>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</si>
  <si>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</si>
  <si>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</si>
  <si>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</si>
  <si>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</si>
  <si>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</si>
  <si>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</si>
  <si>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</si>
  <si>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</si>
  <si>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</si>
  <si>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</si>
  <si>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</si>
  <si>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</si>
  <si>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</si>
  <si>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</si>
  <si>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</si>
  <si>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</si>
  <si>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</si>
  <si>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</si>
  <si>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</si>
  <si>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</si>
  <si>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</si>
  <si>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</si>
  <si>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</si>
  <si>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</si>
  <si>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</si>
  <si>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</si>
  <si>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</si>
  <si>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</si>
  <si>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</si>
  <si>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</si>
  <si>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</si>
  <si>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</si>
  <si>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</si>
  <si>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</si>
  <si>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</si>
  <si>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</si>
  <si>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</si>
  <si>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</si>
  <si>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</si>
  <si>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</si>
  <si>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</si>
  <si>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</si>
  <si>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</si>
  <si>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</si>
  <si>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</si>
  <si>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</si>
  <si>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</si>
  <si>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</si>
  <si>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</si>
  <si>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</si>
  <si>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</si>
  <si>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</si>
  <si>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</si>
  <si>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</si>
  <si>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</si>
  <si>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</si>
  <si>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</si>
  <si>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</si>
  <si>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</si>
  <si>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</si>
  <si>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</si>
  <si>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</si>
  <si>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</si>
  <si>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</si>
  <si>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</si>
  <si>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</si>
  <si>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</si>
  <si>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</si>
  <si>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</si>
  <si>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</si>
  <si>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</si>
  <si>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</si>
  <si>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</si>
  <si>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</si>
  <si>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</si>
  <si>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</si>
  <si>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</si>
  <si>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</si>
  <si>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</si>
  <si>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</si>
  <si>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</si>
  <si>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</si>
  <si>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</si>
  <si>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</si>
  <si>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</si>
  <si>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</si>
  <si>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</si>
  <si>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</si>
  <si>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</si>
  <si>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</si>
  <si>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</si>
  <si>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</si>
  <si>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</si>
  <si>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</si>
  <si>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</si>
  <si>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</si>
  <si>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</si>
  <si>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</si>
  <si>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</si>
  <si>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</si>
  <si>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</si>
  <si>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</si>
  <si>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</si>
  <si>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</si>
  <si>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</si>
  <si>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</si>
  <si>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</si>
  <si>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</si>
  <si>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</si>
  <si>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</si>
  <si>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</si>
  <si>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</si>
  <si>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</si>
  <si>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</si>
  <si>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</si>
  <si>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</si>
  <si>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</si>
  <si>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</si>
  <si>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</si>
  <si>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</si>
  <si>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</si>
  <si>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</si>
  <si>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</si>
  <si>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</si>
  <si>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</si>
  <si>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</si>
  <si>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</si>
  <si>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</si>
  <si>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</si>
  <si>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</si>
  <si>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</si>
  <si>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</si>
  <si>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</si>
  <si>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</si>
  <si>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</si>
  <si>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</si>
  <si>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</si>
  <si>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</si>
  <si>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</si>
  <si>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</si>
  <si>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</si>
  <si>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</si>
  <si>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</si>
  <si>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</si>
  <si>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</si>
  <si>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</si>
  <si>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</si>
  <si>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</si>
  <si>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</si>
  <si>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</si>
  <si>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</si>
  <si>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</si>
  <si>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</si>
  <si>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</si>
  <si>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</si>
  <si>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</si>
  <si>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</si>
  <si>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</si>
  <si>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</si>
  <si>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</si>
  <si>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</si>
  <si>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</si>
  <si>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</si>
  <si>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</si>
  <si>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</si>
  <si>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</si>
  <si>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</si>
  <si>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</si>
  <si>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</si>
  <si>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</si>
  <si>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</si>
  <si>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</si>
  <si>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</si>
  <si>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</si>
  <si>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</si>
  <si>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</si>
  <si>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</si>
  <si>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</si>
  <si>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</si>
  <si>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</si>
  <si>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</si>
  <si>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</si>
  <si>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</si>
  <si>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</si>
  <si>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</si>
  <si>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</si>
  <si>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</si>
  <si>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</si>
  <si>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</si>
  <si>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</si>
  <si>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</si>
  <si>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</si>
  <si>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</si>
  <si>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</si>
  <si>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</si>
  <si>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</si>
  <si>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</si>
  <si>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</si>
  <si>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</si>
  <si>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</si>
  <si>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</si>
  <si>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</si>
  <si>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</si>
  <si>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</si>
  <si>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</si>
  <si>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</si>
  <si>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</si>
  <si>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</si>
  <si>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</si>
  <si>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</si>
  <si>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</si>
  <si>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</si>
  <si>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</si>
  <si>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</si>
  <si>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</si>
  <si>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</si>
  <si>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</si>
  <si>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</si>
  <si>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</si>
  <si>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</si>
  <si>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</si>
  <si>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</si>
  <si>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</si>
  <si>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</si>
  <si>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</si>
  <si>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</si>
  <si>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</si>
  <si>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</si>
  <si>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</si>
  <si>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</si>
  <si>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</si>
  <si>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</si>
  <si>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</si>
  <si>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</si>
  <si>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</si>
  <si>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</si>
  <si>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</si>
  <si>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</si>
  <si>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</si>
  <si>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</si>
  <si>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</si>
  <si>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</si>
  <si>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</si>
  <si>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</si>
  <si>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</si>
  <si>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</si>
  <si>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</si>
  <si>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</si>
  <si>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</si>
  <si>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</si>
  <si>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</si>
  <si>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</si>
  <si>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</si>
  <si>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</si>
  <si>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</si>
  <si>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</si>
  <si>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</si>
  <si>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</si>
  <si>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</si>
  <si>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</si>
  <si>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</si>
  <si>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</si>
  <si>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</si>
  <si>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</si>
  <si>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</si>
  <si>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</si>
  <si>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</si>
  <si>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</si>
  <si>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</si>
  <si>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</si>
  <si>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</si>
  <si>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</si>
  <si>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</si>
  <si>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</si>
  <si>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</si>
  <si>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</si>
  <si>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</si>
  <si>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</si>
  <si>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</si>
  <si>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</si>
  <si>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</si>
  <si>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</si>
  <si>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</si>
  <si>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</si>
  <si>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</si>
  <si>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</si>
  <si>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</si>
  <si>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</si>
  <si>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</si>
  <si>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</si>
  <si>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</si>
  <si>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</si>
  <si>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</si>
  <si>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</si>
  <si>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</si>
  <si>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</si>
  <si>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</si>
  <si>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</si>
  <si>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</si>
  <si>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</si>
  <si>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</si>
  <si>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</si>
  <si>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</si>
  <si>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</si>
  <si>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</si>
  <si>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</si>
  <si>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</si>
  <si>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</si>
  <si>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</si>
  <si>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</si>
  <si>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</si>
  <si>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</si>
  <si>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</si>
  <si>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</si>
  <si>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</si>
  <si>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</si>
  <si>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</si>
  <si>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</si>
  <si>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</si>
  <si>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</si>
  <si>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</si>
  <si>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</si>
  <si>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</si>
  <si>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</si>
  <si>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</si>
  <si>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</si>
  <si>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</si>
  <si>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</si>
  <si>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</si>
  <si>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</si>
  <si>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</si>
  <si>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</si>
  <si>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</si>
  <si>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</si>
  <si>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</si>
  <si>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</si>
  <si>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</si>
  <si>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</si>
  <si>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</si>
  <si>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</si>
  <si>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</si>
  <si>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</si>
  <si>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</si>
  <si>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</si>
  <si>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</si>
  <si>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</si>
  <si>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</si>
  <si>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</si>
  <si>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</si>
  <si>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</si>
  <si>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</si>
  <si>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</si>
  <si>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</si>
  <si>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</si>
  <si>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</si>
  <si>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</si>
  <si>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</si>
  <si>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</si>
  <si>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</si>
  <si>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</si>
  <si>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</si>
  <si>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</si>
  <si>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</si>
  <si>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</si>
  <si>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</si>
  <si>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</si>
  <si>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</si>
  <si>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</si>
  <si>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</si>
  <si>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</si>
  <si>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</si>
  <si>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</si>
  <si>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</si>
  <si>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</si>
  <si>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</si>
  <si>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</si>
  <si>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</si>
  <si>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</si>
  <si>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</si>
  <si>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</si>
  <si>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</si>
  <si>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</si>
  <si>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</si>
  <si>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</si>
  <si>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</si>
  <si>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</si>
  <si>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</si>
  <si>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</si>
  <si>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</si>
  <si>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</si>
  <si>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</si>
  <si>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</si>
  <si>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</si>
  <si>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</si>
  <si>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</si>
  <si>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</si>
  <si>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</si>
  <si>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</si>
  <si>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</si>
  <si>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</si>
  <si>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</si>
  <si>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</si>
  <si>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</si>
  <si>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</si>
  <si>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</si>
  <si>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</si>
  <si>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</si>
  <si>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</si>
  <si>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</si>
  <si>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</si>
  <si>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</si>
  <si>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</si>
  <si>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</si>
  <si>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</si>
  <si>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</si>
  <si>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</si>
  <si>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</si>
  <si>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</si>
  <si>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</si>
  <si>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</si>
  <si>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</si>
  <si>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</si>
  <si>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</si>
  <si>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</si>
  <si>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</si>
  <si>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</si>
  <si>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</si>
  <si>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</si>
  <si>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</si>
  <si>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</si>
  <si>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</si>
  <si>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</si>
  <si>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</si>
  <si>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</si>
  <si>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</si>
  <si>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</si>
  <si>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</si>
  <si>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</si>
  <si>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</si>
  <si>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</si>
  <si>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</si>
  <si>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</si>
  <si>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</si>
  <si>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</si>
  <si>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</si>
  <si>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</si>
  <si>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</si>
  <si>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</si>
  <si>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</si>
  <si>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</si>
  <si>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</si>
  <si>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</si>
  <si>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</si>
  <si>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</si>
  <si>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</si>
  <si>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</si>
  <si>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</si>
  <si>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</si>
  <si>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</si>
  <si>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</si>
  <si>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</si>
  <si>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</si>
  <si>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</si>
  <si>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</si>
  <si>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</si>
  <si>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</si>
  <si>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</si>
  <si>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</si>
  <si>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</si>
  <si>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</si>
  <si>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</si>
  <si>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</si>
  <si>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</si>
  <si>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</si>
  <si>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</si>
  <si>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</si>
  <si>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</si>
  <si>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</si>
  <si>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</si>
  <si>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</si>
  <si>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</si>
  <si>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</si>
  <si>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</si>
  <si>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</si>
  <si>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</si>
  <si>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</si>
  <si>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</si>
  <si>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</si>
  <si>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</si>
  <si>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</si>
  <si>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</si>
  <si>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</si>
  <si>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</si>
  <si>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</si>
  <si>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</si>
  <si>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</si>
  <si>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</si>
  <si>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</si>
  <si>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</si>
  <si>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</si>
  <si>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</si>
  <si>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</si>
  <si>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</si>
  <si>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</si>
  <si>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</si>
  <si>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</si>
  <si>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</si>
  <si>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</si>
  <si>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</si>
  <si>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</si>
  <si>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</si>
  <si>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</si>
  <si>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</si>
  <si>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</si>
  <si>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</si>
  <si>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</si>
  <si>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</si>
  <si>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</si>
  <si>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</si>
  <si>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</si>
  <si>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</si>
  <si>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</si>
  <si>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</si>
  <si>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</si>
  <si>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</si>
  <si>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</si>
  <si>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</si>
  <si>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</si>
  <si>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</si>
  <si>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</si>
  <si>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</si>
  <si>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</si>
  <si>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</si>
  <si>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</si>
  <si>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</si>
  <si>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</si>
  <si>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</si>
  <si>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</si>
  <si>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</si>
  <si>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</si>
  <si>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</si>
  <si>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</si>
  <si>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</si>
  <si>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</si>
  <si>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</si>
  <si>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</si>
  <si>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</si>
  <si>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</si>
  <si>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</si>
  <si>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</si>
  <si>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</si>
  <si>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</si>
  <si>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</si>
  <si>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</si>
  <si>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</si>
  <si>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</si>
  <si>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</si>
  <si>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</si>
  <si>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</si>
  <si>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</si>
  <si>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</si>
  <si>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</si>
  <si>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</si>
  <si>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</si>
  <si>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</si>
  <si>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</si>
  <si>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</si>
  <si>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</si>
  <si>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</si>
  <si>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</si>
  <si>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</si>
  <si>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</si>
  <si>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</si>
  <si>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</si>
  <si>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</si>
  <si>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</si>
  <si>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</si>
  <si>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</si>
  <si>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</si>
  <si>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</si>
  <si>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</si>
  <si>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</si>
  <si>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</si>
  <si>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</si>
  <si>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</si>
  <si>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</si>
  <si>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</si>
  <si>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</si>
  <si>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</si>
  <si>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</si>
  <si>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</si>
  <si>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</si>
  <si>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</si>
  <si>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</si>
  <si>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</si>
  <si>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</si>
  <si>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</si>
  <si>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</si>
  <si>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</si>
  <si>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</si>
  <si>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</si>
  <si>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</si>
  <si>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</si>
  <si>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</si>
  <si>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</si>
  <si>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</si>
  <si>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</si>
  <si>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</si>
  <si>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</si>
  <si>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</si>
  <si>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</si>
  <si>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</si>
  <si>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</si>
  <si>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</si>
  <si>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</si>
  <si>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</si>
  <si>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</si>
  <si>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</si>
  <si>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</si>
  <si>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</si>
  <si>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</si>
  <si>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</si>
  <si>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</si>
  <si>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</si>
  <si>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</si>
  <si>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</si>
  <si>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</si>
  <si>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</si>
  <si>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</si>
  <si>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</si>
  <si>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</si>
  <si>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</si>
  <si>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</si>
  <si>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</si>
  <si>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</si>
  <si>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</si>
  <si>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</si>
  <si>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</si>
  <si>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</si>
  <si>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</si>
  <si>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</si>
  <si>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</si>
  <si>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</si>
  <si>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</si>
  <si>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</si>
  <si>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</si>
  <si>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</si>
  <si>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</si>
  <si>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</si>
  <si>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</si>
  <si>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</si>
  <si>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</si>
  <si>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</si>
  <si>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</si>
  <si>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</si>
  <si>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</si>
  <si>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</si>
  <si>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</si>
  <si>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</si>
  <si>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</si>
  <si>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</si>
  <si>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</si>
  <si>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</si>
  <si>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</si>
  <si>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</si>
  <si>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</si>
  <si>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</si>
  <si>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</si>
  <si>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</si>
  <si>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</si>
  <si>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</si>
  <si>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</si>
  <si>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</si>
  <si>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</si>
  <si>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</si>
  <si>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</si>
  <si>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</si>
  <si>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</si>
  <si>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</si>
  <si>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</si>
  <si>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</si>
  <si>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</si>
  <si>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</si>
  <si>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</si>
  <si>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</si>
  <si>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</si>
  <si>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</si>
  <si>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</si>
  <si>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</si>
  <si>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</si>
  <si>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</si>
  <si>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</si>
  <si>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</si>
  <si>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</si>
  <si>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</si>
  <si>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</si>
  <si>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</si>
  <si>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</si>
  <si>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</si>
  <si>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</si>
  <si>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</si>
  <si>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</si>
  <si>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</si>
  <si>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</si>
  <si>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</si>
  <si>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</si>
  <si>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</si>
  <si>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</si>
  <si>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</si>
  <si>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</si>
  <si>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</si>
  <si>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</si>
  <si>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</si>
  <si>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</si>
  <si>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</si>
  <si>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</si>
  <si>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</si>
  <si>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</si>
  <si>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</si>
  <si>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</si>
  <si>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</si>
  <si>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</si>
  <si>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</si>
  <si>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</si>
  <si>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</si>
  <si>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</si>
  <si>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</si>
  <si>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</si>
  <si>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</si>
  <si>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</si>
  <si>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</si>
  <si>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</si>
  <si>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</si>
  <si>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</si>
  <si>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</si>
  <si>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</si>
  <si>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</si>
  <si>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</si>
  <si>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</si>
  <si>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</si>
  <si>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</si>
  <si>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</si>
  <si>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</si>
  <si>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</si>
  <si>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</si>
  <si>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</si>
  <si>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</si>
  <si>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</si>
  <si>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</si>
  <si>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</si>
  <si>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</si>
  <si>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</si>
  <si>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</si>
  <si>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</si>
  <si>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</si>
  <si>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</si>
  <si>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</si>
  <si>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</si>
  <si>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</si>
  <si>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</si>
  <si>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</si>
  <si>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</si>
  <si>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</si>
  <si>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</si>
  <si>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</si>
  <si>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</si>
  <si>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</si>
  <si>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</si>
  <si>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</si>
  <si>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</si>
  <si>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</si>
  <si>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</si>
  <si>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</si>
  <si>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</si>
  <si>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</si>
  <si>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</si>
  <si>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</si>
  <si>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</si>
  <si>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</si>
  <si>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</si>
  <si>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</si>
  <si>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</si>
  <si>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</si>
  <si>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</si>
  <si>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</si>
  <si>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</si>
  <si>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</si>
  <si>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</si>
  <si>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</si>
  <si>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</si>
  <si>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</si>
  <si>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</si>
  <si>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</si>
  <si>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</si>
  <si>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</si>
  <si>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</si>
  <si>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</si>
  <si>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</si>
  <si>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</si>
  <si>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</si>
  <si>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</si>
  <si>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</si>
  <si>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</si>
  <si>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</si>
  <si>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</si>
  <si>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</si>
  <si>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</si>
  <si>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</si>
  <si>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</si>
  <si>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</si>
  <si>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</si>
  <si>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</si>
  <si>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</si>
  <si>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</si>
  <si>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</si>
  <si>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</si>
  <si>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</si>
  <si>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</si>
  <si>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</si>
  <si>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</si>
  <si>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</si>
  <si>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</si>
  <si>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</si>
  <si>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</si>
  <si>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</si>
  <si>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</si>
  <si>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</si>
  <si>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</si>
  <si>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</si>
  <si>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</si>
  <si>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</si>
  <si>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</si>
  <si>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</si>
  <si>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</si>
  <si>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</si>
  <si>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</si>
  <si>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</si>
  <si>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</si>
  <si>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</si>
  <si>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</si>
  <si>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</si>
  <si>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</si>
  <si>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</si>
  <si>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</si>
  <si>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</si>
  <si>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</si>
  <si>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</si>
  <si>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</si>
  <si>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</si>
  <si>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</si>
  <si>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</si>
  <si>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</si>
  <si>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</si>
  <si>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</si>
  <si>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</si>
  <si>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</si>
  <si>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</si>
  <si>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</si>
  <si>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</si>
  <si>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</si>
  <si>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</si>
  <si>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</si>
  <si>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</si>
  <si>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</si>
  <si>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</si>
  <si>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</si>
  <si>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</si>
  <si>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</si>
  <si>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</si>
  <si>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</si>
  <si>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</si>
  <si>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</si>
  <si>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</si>
  <si>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</si>
  <si>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</si>
  <si>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</si>
  <si>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</si>
  <si>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</si>
  <si>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</si>
  <si>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</si>
  <si>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</si>
  <si>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</si>
  <si>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</si>
  <si>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</si>
  <si>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</si>
  <si>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</si>
  <si>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</si>
  <si>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</si>
  <si>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</si>
  <si>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</si>
  <si>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</si>
  <si>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</si>
  <si>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</si>
  <si>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</si>
  <si>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</si>
  <si>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</si>
  <si>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</si>
  <si>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</si>
  <si>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</si>
  <si>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</si>
  <si>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</si>
  <si>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</si>
  <si>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</si>
  <si>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</si>
  <si>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</si>
  <si>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</si>
  <si>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</si>
  <si>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</si>
  <si>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</si>
  <si>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</si>
  <si>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</si>
  <si>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</si>
  <si>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</si>
  <si>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</si>
  <si>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</si>
  <si>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</si>
  <si>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</si>
  <si>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</si>
  <si>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</si>
  <si>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</si>
  <si>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</si>
  <si>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</si>
  <si>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</si>
  <si>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</si>
  <si>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</si>
  <si>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</si>
  <si>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</si>
  <si>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</si>
  <si>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</si>
  <si>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</si>
  <si>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</si>
  <si>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</si>
  <si>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</si>
  <si>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</si>
  <si>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</si>
  <si>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</si>
  <si>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</si>
  <si>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</si>
  <si>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</si>
  <si>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</si>
  <si>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</si>
  <si>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</si>
  <si>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</si>
  <si>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</si>
  <si>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</si>
  <si>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</si>
  <si>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</si>
  <si>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</si>
  <si>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</si>
  <si>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</si>
  <si>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</si>
  <si>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</si>
  <si>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</si>
  <si>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</si>
  <si>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</si>
  <si>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</si>
  <si>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</si>
  <si>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</si>
  <si>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</si>
  <si>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</si>
  <si>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</si>
  <si>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</si>
  <si>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</si>
  <si>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</si>
  <si>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</si>
  <si>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</si>
  <si>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</si>
  <si>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</si>
  <si>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</si>
  <si>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</si>
  <si>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</si>
  <si>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</si>
  <si>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</si>
  <si>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</si>
  <si>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</si>
  <si>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</si>
  <si>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</si>
  <si>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</si>
  <si>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</si>
  <si>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</si>
  <si>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</si>
  <si>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</si>
  <si>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</si>
  <si>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</si>
  <si>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</si>
  <si>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</si>
  <si>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</si>
  <si>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</si>
  <si>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</si>
  <si>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</si>
  <si>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</si>
  <si>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</si>
  <si>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</si>
  <si>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</si>
  <si>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</si>
  <si>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</si>
  <si>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</si>
  <si>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</si>
  <si>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</si>
  <si>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</si>
  <si>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</si>
  <si>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</si>
  <si>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</si>
  <si>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</si>
  <si>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</si>
  <si>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</si>
  <si>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</si>
  <si>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</si>
  <si>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</si>
  <si>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</si>
  <si>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</si>
  <si>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</si>
  <si>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</si>
  <si>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</si>
  <si>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</si>
  <si>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</si>
  <si>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</si>
  <si>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</si>
  <si>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</si>
  <si>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</si>
  <si>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</si>
  <si>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</si>
  <si>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</si>
  <si>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</si>
  <si>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</si>
  <si>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</si>
  <si>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</si>
  <si>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</si>
  <si>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</si>
  <si>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</si>
  <si>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</si>
  <si>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</si>
  <si>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</si>
  <si>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</si>
  <si>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</si>
  <si>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</si>
  <si>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</si>
  <si>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</si>
  <si>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</si>
  <si>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</si>
  <si>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</si>
  <si>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</si>
  <si>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</si>
  <si>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</si>
  <si>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</si>
  <si>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</si>
  <si>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</si>
  <si>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</si>
  <si>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</si>
  <si>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</si>
  <si>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</si>
  <si>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</si>
  <si>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</si>
  <si>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</si>
  <si>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</si>
  <si>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</si>
  <si>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</si>
  <si>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</si>
  <si>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</si>
  <si>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</si>
  <si>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</si>
  <si>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</si>
  <si>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</si>
  <si>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</si>
  <si>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</si>
  <si>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</si>
  <si>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</si>
  <si>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</si>
  <si>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</si>
  <si>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</si>
  <si>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</si>
  <si>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</si>
  <si>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</si>
  <si>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</si>
  <si>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</si>
  <si>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</si>
  <si>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</si>
  <si>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</si>
  <si>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</si>
  <si>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</si>
  <si>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</si>
  <si>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</si>
  <si>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</si>
  <si>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</si>
  <si>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</si>
  <si>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</si>
  <si>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</si>
  <si>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</si>
  <si>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</si>
  <si>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</si>
  <si>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</si>
  <si>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</si>
  <si>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</si>
  <si>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</si>
  <si>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</si>
  <si>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</si>
  <si>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</si>
  <si>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</si>
  <si>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</si>
  <si>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</si>
  <si>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</si>
  <si>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</si>
  <si>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</si>
  <si>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</si>
  <si>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</si>
  <si>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</si>
  <si>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</si>
  <si>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</si>
  <si>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</si>
  <si>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</si>
  <si>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</si>
  <si>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</si>
  <si>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</si>
  <si>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</si>
  <si>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</si>
  <si>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</si>
  <si>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</si>
  <si>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</si>
  <si>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</si>
  <si>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</si>
  <si>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</si>
  <si>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</si>
  <si>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</si>
  <si>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</si>
  <si>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</si>
  <si>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</si>
  <si>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</si>
  <si>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</si>
  <si>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</si>
  <si>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</si>
  <si>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</si>
  <si>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</si>
  <si>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</si>
  <si>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</si>
  <si>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</si>
  <si>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</si>
  <si>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</si>
  <si>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</si>
  <si>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</si>
  <si>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</si>
  <si>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</si>
  <si>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</si>
  <si>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</si>
  <si>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</si>
  <si>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</si>
  <si>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</si>
  <si>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</si>
  <si>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</si>
  <si>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</si>
  <si>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</si>
  <si>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</si>
  <si>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</si>
  <si>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</si>
  <si>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</si>
  <si>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</si>
  <si>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</si>
  <si>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</si>
  <si>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</si>
  <si>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</si>
  <si>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</si>
  <si>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</si>
  <si>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</si>
  <si>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</si>
  <si>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</si>
  <si>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</si>
  <si>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</si>
  <si>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</si>
  <si>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</si>
  <si>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</si>
  <si>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</si>
  <si>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</si>
  <si>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</si>
  <si>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</si>
  <si>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</si>
  <si>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</si>
  <si>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</si>
  <si>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</si>
  <si>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</si>
  <si>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</si>
  <si>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</si>
  <si>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</si>
  <si>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</si>
  <si>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</si>
  <si>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</si>
  <si>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</si>
  <si>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</si>
  <si>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</si>
  <si>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</si>
  <si>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</si>
  <si>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</si>
  <si>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</si>
  <si>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</si>
  <si>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</si>
  <si>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</si>
  <si>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</si>
  <si>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</si>
  <si>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</si>
  <si>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</si>
  <si>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</si>
  <si>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</si>
  <si>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</si>
  <si>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</si>
  <si>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</si>
  <si>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</si>
  <si>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</si>
  <si>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</si>
  <si>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</si>
  <si>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</si>
  <si>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</si>
  <si>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</si>
  <si>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</si>
  <si>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</si>
  <si>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</si>
  <si>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</si>
  <si>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</si>
  <si>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</si>
  <si>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</si>
  <si>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</si>
  <si>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</si>
  <si>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</si>
  <si>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</si>
  <si>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</si>
  <si>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</si>
  <si>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</si>
  <si>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</si>
  <si>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</si>
  <si>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</si>
  <si>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</si>
  <si>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</si>
  <si>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</si>
  <si>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</si>
  <si>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</si>
  <si>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</si>
  <si>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</si>
  <si>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</si>
  <si>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</si>
  <si>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</si>
  <si>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</si>
  <si>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</si>
  <si>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</si>
  <si>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</si>
  <si>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</si>
  <si>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</si>
  <si>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</si>
  <si>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</si>
  <si>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</si>
  <si>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</si>
  <si>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</si>
  <si>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</si>
  <si>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</si>
  <si>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</si>
  <si>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</si>
  <si>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</si>
  <si>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</si>
  <si>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</si>
  <si>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</si>
  <si>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</si>
  <si>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</si>
  <si>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</si>
  <si>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</si>
  <si>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</si>
  <si>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</si>
  <si>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</si>
  <si>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</si>
  <si>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</si>
  <si>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</si>
  <si>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</si>
  <si>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</si>
  <si>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</si>
  <si>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</si>
  <si>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</si>
  <si>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</si>
  <si>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</si>
  <si>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</si>
  <si>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</si>
  <si>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</si>
  <si>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</si>
  <si>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</si>
  <si>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</si>
  <si>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</si>
  <si>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</si>
  <si>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</si>
  <si>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</si>
  <si>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</si>
  <si>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</si>
  <si>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</si>
  <si>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</si>
  <si>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</si>
  <si>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</si>
  <si>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</si>
  <si>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</si>
  <si>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</si>
  <si>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</si>
  <si>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</si>
  <si>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</si>
  <si>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</si>
  <si>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</si>
  <si>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</si>
  <si>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</si>
  <si>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</si>
  <si>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</si>
  <si>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</si>
  <si>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</si>
  <si>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</si>
  <si>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</si>
  <si>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</si>
  <si>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</si>
  <si>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</si>
  <si>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</si>
  <si>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</si>
  <si>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</si>
  <si>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</si>
  <si>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</si>
  <si>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</si>
  <si>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</si>
  <si>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</si>
  <si>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</si>
  <si>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</si>
  <si>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</si>
  <si>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</si>
  <si>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</si>
  <si>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</si>
  <si>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</si>
  <si>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</si>
  <si>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</si>
  <si>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</si>
  <si>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</si>
  <si>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</si>
  <si>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</si>
  <si>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</si>
  <si>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</si>
  <si>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</si>
  <si>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</si>
  <si>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</si>
  <si>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</si>
  <si>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</si>
  <si>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</si>
  <si>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</si>
  <si>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</si>
  <si>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</si>
  <si>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</si>
  <si>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</si>
  <si>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</si>
  <si>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</si>
  <si>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</si>
  <si>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</si>
  <si>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</si>
  <si>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</si>
  <si>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</si>
  <si>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</si>
  <si>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</si>
  <si>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</si>
  <si>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</si>
  <si>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</si>
  <si>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</si>
  <si>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</si>
  <si>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</si>
  <si>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</si>
  <si>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</si>
  <si>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</si>
  <si>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</si>
  <si>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</si>
  <si>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</si>
  <si>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</si>
  <si>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</si>
  <si>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</si>
  <si>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</si>
  <si>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</si>
  <si>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</si>
  <si>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</si>
  <si>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</si>
  <si>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</si>
  <si>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</si>
  <si>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</si>
  <si>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</si>
  <si>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</si>
  <si>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</si>
  <si>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</si>
  <si>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</si>
  <si>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</si>
  <si>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</si>
  <si>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</si>
  <si>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</si>
  <si>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</si>
  <si>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</si>
  <si>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</si>
  <si>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</si>
  <si>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</si>
  <si>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</si>
  <si>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</si>
  <si>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</si>
  <si>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</si>
  <si>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</si>
  <si>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</si>
  <si>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</si>
  <si>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</si>
  <si>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</si>
  <si>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</si>
  <si>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</si>
  <si>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</si>
  <si>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</si>
  <si>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</si>
  <si>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</si>
  <si>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</si>
  <si>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</si>
  <si>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</si>
  <si>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</si>
  <si>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</si>
  <si>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</si>
  <si>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</si>
  <si>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</si>
  <si>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</si>
  <si>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</si>
  <si>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</si>
  <si>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</si>
  <si>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</si>
  <si>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</si>
  <si>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</si>
  <si>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</si>
  <si>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</si>
  <si>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</si>
  <si>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</si>
  <si>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</si>
  <si>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</si>
  <si>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</si>
  <si>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</si>
  <si>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</si>
  <si>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</si>
  <si>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</si>
  <si>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</si>
  <si>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</si>
  <si>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</si>
  <si>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</si>
  <si>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</si>
  <si>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</si>
  <si>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</si>
  <si>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</si>
  <si>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</si>
  <si>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</si>
  <si>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</si>
  <si>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</si>
  <si>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</si>
  <si>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</si>
  <si>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</si>
  <si>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</si>
  <si>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</si>
  <si>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</si>
  <si>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</si>
  <si>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</si>
  <si>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</si>
  <si>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</si>
  <si>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</si>
  <si>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</si>
  <si>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</si>
  <si>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</si>
  <si>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</si>
  <si>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</si>
  <si>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</si>
  <si>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</si>
  <si>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</si>
  <si>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</si>
  <si>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</si>
  <si>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</si>
  <si>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</si>
  <si>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</si>
  <si>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</si>
  <si>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</si>
  <si>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</si>
  <si>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</si>
  <si>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</si>
  <si>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</si>
  <si>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</si>
  <si>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</si>
  <si>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</si>
  <si>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</si>
  <si>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</si>
  <si>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</si>
  <si>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</si>
  <si>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</si>
  <si>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</si>
  <si>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</si>
  <si>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</si>
  <si>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</si>
  <si>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</si>
  <si>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</si>
  <si>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</si>
  <si>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</si>
  <si>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</si>
  <si>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</si>
  <si>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</si>
  <si>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</si>
  <si>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</si>
  <si>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</si>
  <si>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</si>
  <si>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</si>
  <si>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</si>
  <si>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</si>
  <si>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</si>
  <si>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</si>
  <si>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</si>
  <si>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</si>
  <si>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</si>
  <si>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</si>
  <si>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</si>
  <si>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</si>
  <si>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</si>
  <si>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</si>
  <si>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</si>
  <si>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</si>
  <si>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</si>
  <si>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</si>
  <si>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</si>
  <si>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</si>
  <si>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</si>
  <si>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</si>
  <si>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</si>
  <si>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</si>
  <si>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</si>
  <si>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</si>
  <si>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</si>
  <si>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</si>
  <si>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</si>
  <si>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</si>
  <si>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</si>
  <si>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</si>
  <si>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</si>
  <si>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</si>
  <si>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</si>
  <si>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</si>
  <si>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</si>
  <si>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</si>
  <si>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</si>
  <si>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</si>
  <si>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</si>
  <si>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</si>
  <si>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</si>
  <si>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</si>
  <si>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</si>
  <si>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</si>
  <si>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</si>
  <si>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</si>
  <si>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</si>
  <si>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</si>
  <si>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</si>
  <si>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</si>
  <si>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</si>
  <si>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</si>
  <si>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</si>
  <si>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</si>
  <si>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</si>
  <si>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</si>
  <si>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</si>
  <si>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</si>
  <si>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</si>
  <si>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</si>
  <si>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</si>
  <si>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</si>
  <si>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</si>
  <si>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</si>
  <si>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</si>
  <si>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</si>
  <si>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</si>
  <si>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</si>
  <si>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</si>
  <si>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</si>
  <si>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</si>
  <si>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</si>
  <si>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</si>
  <si>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</si>
  <si>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</si>
  <si>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</si>
  <si>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</si>
  <si>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</si>
  <si>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</si>
  <si>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</si>
  <si>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</si>
  <si>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</si>
  <si>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</si>
  <si>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</si>
  <si>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</si>
  <si>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</si>
  <si>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</si>
  <si>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</si>
  <si>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</si>
  <si>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</si>
  <si>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</si>
  <si>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</si>
  <si>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</si>
  <si>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</si>
  <si>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</si>
  <si>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</si>
  <si>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</si>
  <si>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</si>
  <si>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</si>
  <si>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</si>
  <si>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</si>
  <si>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</si>
  <si>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</si>
  <si>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</si>
  <si>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</si>
  <si>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</si>
  <si>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</si>
  <si>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</si>
  <si>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</si>
  <si>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</si>
  <si>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</si>
  <si>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</si>
  <si>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</si>
  <si>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</si>
  <si>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</si>
  <si>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</si>
  <si>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</si>
  <si>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</si>
  <si>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</si>
  <si>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</si>
  <si>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</si>
  <si>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</si>
  <si>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</si>
  <si>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</si>
  <si>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</si>
  <si>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</si>
  <si>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</si>
  <si>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</si>
  <si>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</si>
  <si>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</si>
  <si>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</si>
  <si>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</si>
  <si>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</si>
  <si>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</si>
  <si>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</si>
  <si>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</si>
  <si>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</si>
  <si>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</si>
  <si>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</si>
  <si>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</si>
  <si>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</si>
  <si>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</si>
  <si>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</si>
  <si>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</si>
  <si>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</si>
  <si>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</si>
  <si>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</si>
  <si>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</si>
  <si>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</si>
  <si>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</si>
  <si>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</si>
  <si>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</si>
  <si>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</si>
  <si>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</si>
  <si>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</si>
  <si>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</si>
  <si>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</si>
  <si>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</si>
  <si>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</si>
  <si>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</si>
  <si>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</si>
  <si>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</si>
  <si>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</si>
  <si>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</si>
  <si>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</si>
  <si>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</si>
  <si>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</si>
  <si>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</si>
  <si>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</si>
  <si>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</si>
  <si>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</si>
  <si>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</si>
  <si>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</si>
  <si>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</si>
  <si>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</si>
  <si>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</si>
  <si>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</si>
  <si>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</si>
  <si>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</si>
  <si>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</si>
  <si>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</si>
  <si>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</si>
  <si>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</si>
  <si>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</si>
  <si>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</si>
  <si>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</si>
  <si>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</si>
  <si>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</si>
  <si>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</si>
  <si>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</si>
  <si>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</si>
  <si>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</si>
  <si>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</si>
  <si>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</si>
  <si>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</si>
  <si>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</si>
  <si>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</si>
  <si>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</si>
  <si>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</si>
  <si>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</si>
  <si>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</si>
  <si>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</si>
  <si>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</si>
  <si>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</si>
  <si>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</si>
  <si>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</si>
  <si>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</si>
  <si>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</si>
  <si>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</si>
  <si>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</si>
  <si>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</si>
  <si>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</si>
  <si>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</si>
  <si>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</si>
  <si>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</si>
  <si>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</si>
  <si>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</si>
  <si>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</si>
  <si>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</si>
  <si>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</si>
  <si>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</si>
  <si>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</si>
  <si>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</si>
  <si>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</si>
  <si>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</si>
  <si>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</si>
  <si>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</si>
  <si>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</si>
  <si>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</si>
  <si>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</si>
  <si>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</si>
  <si>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</si>
  <si>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</si>
  <si>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</si>
  <si>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</si>
  <si>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</si>
  <si>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</si>
  <si>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</si>
  <si>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</si>
  <si>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</si>
  <si>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</si>
  <si>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</si>
  <si>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</si>
  <si>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</si>
  <si>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</si>
  <si>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</si>
  <si>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</si>
  <si>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</si>
  <si>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</si>
  <si>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</si>
  <si>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</si>
  <si>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</si>
  <si>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</si>
  <si>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</si>
  <si>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</si>
  <si>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</si>
  <si>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</si>
  <si>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</si>
  <si>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</si>
  <si>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</si>
  <si>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</si>
  <si>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</si>
  <si>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</si>
  <si>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</si>
  <si>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</si>
  <si>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</si>
  <si>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</si>
  <si>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</si>
  <si>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</si>
  <si>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</si>
  <si>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</si>
  <si>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</si>
  <si>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</si>
  <si>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</si>
  <si>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</si>
  <si>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</si>
  <si>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</si>
  <si>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</si>
  <si>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</si>
  <si>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</si>
  <si>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</si>
  <si>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</si>
  <si>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</si>
  <si>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</si>
  <si>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</si>
  <si>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</si>
  <si>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</si>
  <si>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</si>
  <si>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</si>
  <si>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</si>
  <si>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</si>
  <si>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</si>
  <si>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</si>
  <si>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</si>
  <si>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</si>
  <si>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</si>
  <si>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</si>
  <si>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</si>
  <si>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</si>
  <si>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</si>
  <si>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</si>
  <si>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</si>
  <si>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</si>
  <si>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</si>
  <si>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</si>
  <si>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</si>
  <si>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</si>
  <si>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</si>
  <si>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</si>
  <si>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</si>
  <si>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</si>
  <si>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</si>
  <si>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</si>
  <si>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</si>
  <si>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</si>
  <si>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</si>
  <si>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</si>
  <si>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</si>
  <si>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</si>
  <si>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</si>
  <si>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</si>
  <si>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</si>
  <si>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</si>
  <si>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</si>
  <si>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</si>
  <si>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</si>
  <si>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</si>
  <si>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</si>
  <si>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</si>
  <si>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</si>
  <si>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</si>
  <si>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</si>
  <si>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</si>
  <si>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</si>
  <si>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</si>
  <si>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</si>
  <si>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</si>
  <si>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</si>
  <si>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</si>
  <si>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</si>
  <si>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</si>
  <si>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</si>
  <si>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</si>
  <si>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</si>
  <si>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</si>
  <si>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</si>
  <si>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</si>
  <si>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</si>
  <si>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</si>
  <si>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</si>
  <si>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</si>
  <si>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</si>
  <si>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</si>
  <si>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</si>
  <si>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</si>
  <si>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</si>
  <si>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</si>
  <si>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</si>
  <si>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</si>
  <si>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</si>
  <si>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</si>
  <si>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</si>
  <si>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</si>
  <si>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</si>
  <si>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</si>
  <si>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</si>
  <si>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</si>
  <si>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</si>
  <si>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</si>
  <si>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</si>
  <si>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</si>
  <si>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</si>
  <si>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</si>
  <si>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</si>
  <si>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</si>
  <si>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</si>
  <si>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</si>
  <si>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</si>
  <si>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</si>
  <si>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</si>
  <si>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</si>
  <si>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</si>
  <si>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</si>
  <si>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</si>
  <si>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</si>
  <si>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</si>
  <si>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</si>
  <si>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</si>
  <si>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</si>
  <si>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</si>
  <si>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</si>
  <si>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</si>
  <si>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</si>
  <si>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</si>
  <si>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</si>
  <si>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</si>
  <si>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</si>
  <si>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</si>
  <si>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</si>
  <si>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</si>
  <si>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</si>
  <si>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</si>
  <si>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</si>
  <si>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</si>
  <si>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</si>
  <si>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</si>
  <si>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</si>
  <si>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</si>
  <si>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</si>
  <si>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</si>
  <si>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</si>
  <si>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</si>
  <si>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</si>
  <si>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</si>
  <si>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</si>
  <si>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</si>
  <si>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</si>
  <si>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</si>
  <si>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</si>
  <si>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</si>
  <si>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</si>
  <si>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</si>
  <si>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</si>
  <si>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</si>
  <si>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</si>
  <si>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</si>
  <si>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</si>
  <si>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</si>
  <si>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</si>
  <si>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</si>
  <si>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</si>
  <si>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</si>
  <si>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</si>
  <si>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</si>
  <si>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</si>
  <si>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</si>
  <si>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</si>
  <si>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</si>
  <si>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</si>
  <si>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</si>
  <si>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</si>
  <si>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</si>
  <si>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</si>
  <si>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</si>
  <si>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</si>
  <si>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</si>
  <si>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</si>
  <si>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</si>
  <si>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</si>
  <si>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</si>
  <si>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</si>
  <si>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</si>
  <si>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</si>
  <si>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</si>
  <si>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</si>
  <si>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</si>
  <si>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</si>
  <si>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</si>
  <si>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</si>
  <si>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</si>
  <si>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</si>
  <si>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</si>
  <si>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</si>
  <si>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</si>
  <si>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</si>
  <si>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</si>
  <si>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</si>
  <si>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</si>
  <si>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</si>
  <si>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</si>
  <si>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</si>
  <si>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</si>
  <si>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</si>
  <si>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</si>
  <si>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</si>
  <si>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</si>
  <si>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</si>
  <si>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</si>
  <si>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</si>
  <si>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</si>
  <si>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</si>
  <si>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</si>
  <si>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</si>
  <si>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</si>
  <si>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</si>
  <si>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</si>
  <si>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</si>
  <si>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</si>
  <si>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</si>
  <si>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</si>
  <si>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</si>
  <si>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</si>
  <si>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</si>
  <si>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</si>
  <si>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</si>
  <si>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</si>
  <si>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</si>
  <si>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</si>
  <si>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</si>
  <si>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</si>
  <si>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</si>
  <si>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</si>
  <si>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</si>
  <si>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</si>
  <si>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</si>
  <si>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</si>
  <si>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</si>
  <si>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</si>
  <si>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</si>
  <si>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</si>
  <si>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</si>
  <si>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</si>
  <si>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</si>
  <si>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</si>
  <si>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</si>
  <si>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</si>
  <si>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</si>
  <si>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</si>
  <si>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</si>
  <si>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</si>
  <si>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</si>
  <si>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</si>
  <si>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</si>
  <si>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</si>
  <si>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</si>
  <si>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</si>
  <si>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</si>
  <si>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</si>
  <si>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</si>
  <si>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</si>
  <si>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</si>
  <si>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</si>
  <si>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</si>
  <si>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</si>
  <si>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</si>
  <si>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</si>
  <si>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</si>
  <si>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</si>
  <si>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</si>
  <si>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</si>
  <si>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</si>
  <si>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</si>
  <si>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</si>
  <si>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</si>
  <si>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</si>
  <si>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</si>
  <si>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</si>
  <si>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</si>
  <si>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</si>
  <si>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</si>
  <si>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</si>
  <si>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</si>
  <si>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</si>
  <si>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</si>
  <si>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</si>
  <si>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</si>
  <si>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</si>
  <si>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</si>
  <si>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</si>
  <si>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</si>
  <si>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</si>
  <si>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</si>
  <si>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</si>
  <si>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</si>
  <si>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</si>
  <si>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</si>
  <si>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</si>
  <si>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</si>
  <si>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</si>
  <si>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</si>
  <si>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</si>
  <si>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</si>
  <si>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</si>
  <si>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</si>
  <si>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</si>
  <si>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</si>
  <si>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</si>
  <si>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</si>
  <si>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</si>
  <si>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</si>
  <si>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</si>
  <si>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</si>
  <si>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</si>
  <si>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</si>
  <si>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</si>
  <si>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</si>
  <si>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</si>
  <si>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</si>
  <si>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</si>
  <si>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</si>
  <si>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</si>
  <si>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</si>
  <si>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</si>
  <si>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</si>
  <si>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</si>
  <si>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</si>
  <si>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</si>
  <si>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</si>
  <si>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</si>
  <si>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</si>
  <si>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</si>
  <si>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</si>
  <si>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</si>
  <si>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</si>
  <si>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</si>
  <si>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</si>
  <si>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</si>
  <si>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</si>
  <si>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</si>
  <si>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</si>
  <si>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</si>
  <si>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</si>
  <si>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</si>
  <si>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</si>
  <si>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</si>
  <si>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</si>
  <si>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</si>
  <si>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</si>
  <si>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</si>
  <si>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</si>
  <si>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</si>
  <si>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</si>
  <si>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</si>
  <si>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</si>
  <si>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</si>
  <si>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</si>
  <si>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</si>
  <si>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</si>
  <si>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</si>
  <si>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</si>
  <si>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</si>
  <si>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</si>
  <si>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</si>
  <si>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</si>
  <si>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</si>
  <si>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</si>
  <si>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</si>
  <si>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</si>
  <si>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</si>
  <si>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</si>
  <si>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</si>
  <si>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</si>
  <si>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</si>
  <si>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</si>
  <si>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</si>
  <si>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</si>
  <si>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</si>
  <si>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</si>
  <si>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</si>
  <si>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</si>
  <si>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</si>
  <si>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</si>
  <si>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</si>
  <si>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</si>
  <si>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</si>
  <si>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</si>
  <si>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</si>
  <si>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</si>
  <si>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</si>
  <si>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</si>
  <si>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</si>
  <si>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</si>
  <si>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</si>
  <si>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</si>
  <si>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</si>
  <si>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</si>
  <si>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</si>
  <si>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</si>
  <si>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</si>
  <si>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</si>
  <si>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</si>
  <si>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</si>
  <si>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</si>
  <si>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</si>
  <si>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</si>
  <si>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</si>
  <si>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</si>
  <si>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</si>
  <si>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</si>
  <si>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</si>
  <si>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</si>
  <si>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</si>
  <si>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</si>
  <si>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</si>
  <si>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</si>
  <si>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</si>
  <si>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</si>
  <si>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</si>
  <si>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</si>
  <si>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</si>
  <si>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</si>
  <si>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</si>
  <si>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</si>
  <si>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</si>
  <si>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</si>
  <si>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</si>
  <si>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</si>
  <si>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</si>
  <si>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</si>
  <si>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</si>
  <si>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</si>
  <si>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</si>
  <si>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</si>
  <si>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</si>
  <si>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</si>
  <si>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</si>
  <si>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</si>
  <si>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</si>
  <si>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</si>
  <si>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</si>
  <si>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</si>
  <si>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</si>
  <si>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</si>
  <si>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</si>
  <si>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</si>
  <si>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</si>
  <si>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</si>
  <si>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</si>
  <si>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</si>
  <si>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</si>
  <si>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</si>
  <si>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</si>
  <si>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</si>
  <si>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</si>
  <si>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</si>
  <si>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</si>
  <si>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</si>
  <si>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</si>
  <si>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</si>
  <si>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</si>
  <si>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</si>
  <si>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</si>
  <si>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</si>
  <si>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</si>
  <si>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</si>
  <si>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</si>
  <si>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</si>
  <si>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</si>
  <si>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</si>
  <si>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</si>
  <si>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</si>
  <si>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</si>
  <si>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</si>
  <si>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</si>
  <si>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</si>
  <si>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</si>
  <si>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</si>
  <si>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</si>
  <si>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</si>
  <si>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</si>
  <si>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</si>
  <si>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</si>
  <si>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</si>
  <si>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</si>
  <si>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</si>
  <si>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</si>
  <si>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</si>
  <si>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</si>
  <si>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</si>
  <si>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</si>
  <si>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</si>
  <si>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</si>
  <si>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</si>
  <si>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</si>
  <si>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</si>
  <si>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</si>
  <si>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</si>
  <si>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</si>
  <si>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</si>
  <si>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</si>
  <si>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</si>
  <si>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</si>
  <si>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</si>
  <si>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</si>
  <si>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</si>
  <si>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</si>
  <si>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</si>
  <si>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</si>
  <si>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</si>
  <si>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</si>
  <si>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</si>
  <si>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</si>
  <si>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</si>
  <si>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</si>
  <si>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</si>
  <si>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</si>
  <si>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</si>
  <si>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</si>
  <si>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</si>
  <si>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</si>
  <si>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</si>
  <si>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</si>
  <si>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</si>
  <si>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</si>
  <si>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</si>
  <si>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</si>
  <si>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</si>
  <si>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</si>
  <si>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</si>
  <si>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</si>
  <si>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</si>
  <si>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</si>
  <si>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</si>
  <si>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</si>
  <si>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</si>
  <si>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</si>
  <si>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</si>
  <si>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</si>
  <si>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</si>
  <si>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</si>
  <si>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</si>
  <si>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</si>
  <si>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</si>
  <si>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</si>
  <si>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</si>
  <si>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</si>
  <si>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</si>
  <si>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</si>
  <si>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</si>
  <si>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</si>
  <si>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</si>
  <si>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</si>
  <si>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</si>
  <si>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</si>
  <si>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</si>
  <si>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</si>
  <si>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</si>
  <si>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</si>
  <si>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</si>
  <si>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</si>
  <si>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</si>
  <si>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</si>
  <si>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</si>
  <si>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</si>
  <si>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</si>
  <si>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</si>
  <si>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</si>
  <si>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</si>
  <si>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</si>
  <si>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</si>
  <si>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</si>
  <si>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</si>
  <si>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</si>
  <si>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</si>
  <si>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</si>
  <si>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</si>
  <si>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</si>
  <si>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</si>
  <si>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</si>
  <si>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</si>
  <si>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</si>
  <si>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</si>
  <si>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</si>
  <si>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</si>
  <si>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</si>
  <si>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</si>
  <si>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</si>
  <si>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</si>
  <si>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</si>
  <si>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</si>
  <si>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</si>
  <si>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</si>
  <si>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</si>
  <si>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</si>
  <si>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</si>
  <si>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</si>
  <si>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</si>
  <si>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</si>
  <si>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</si>
  <si>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</si>
  <si>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</si>
  <si>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</si>
  <si>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</si>
  <si>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</si>
  <si>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</si>
  <si>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</si>
  <si>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</si>
  <si>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</si>
  <si>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</si>
  <si>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</si>
  <si>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</si>
  <si>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</si>
  <si>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</si>
  <si>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</si>
  <si>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</si>
  <si>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</si>
  <si>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</si>
  <si>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</si>
  <si>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</si>
  <si>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</si>
  <si>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</si>
  <si>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</si>
  <si>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</si>
  <si>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</si>
  <si>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</si>
  <si>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</si>
  <si>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</si>
  <si>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</si>
  <si>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</si>
  <si>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</si>
  <si>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</si>
  <si>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</si>
  <si>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</si>
  <si>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</si>
  <si>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</si>
  <si>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</si>
  <si>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</si>
  <si>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</si>
  <si>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</si>
  <si>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</si>
  <si>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</si>
  <si>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</si>
  <si>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</si>
  <si>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</si>
  <si>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</si>
  <si>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</si>
  <si>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</si>
  <si>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</si>
  <si>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</si>
  <si>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</si>
  <si>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</si>
  <si>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</si>
  <si>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</si>
  <si>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</si>
  <si>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</si>
  <si>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</si>
  <si>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</si>
  <si>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</si>
  <si>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</si>
  <si>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</si>
  <si>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</si>
  <si>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</si>
  <si>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</si>
  <si>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</si>
  <si>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</si>
  <si>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</si>
  <si>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</si>
  <si>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</si>
  <si>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</si>
  <si>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</si>
  <si>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</si>
  <si>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</si>
  <si>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</si>
  <si>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</si>
  <si>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</si>
  <si>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</si>
  <si>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</si>
  <si>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</si>
  <si>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</si>
  <si>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</si>
  <si>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</si>
  <si>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</si>
  <si>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</si>
  <si>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</si>
  <si>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</si>
  <si>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</si>
  <si>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</si>
  <si>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</si>
  <si>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</si>
  <si>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</si>
  <si>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</si>
  <si>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</si>
  <si>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</si>
  <si>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</si>
  <si>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</si>
  <si>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</si>
  <si>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</si>
  <si>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</si>
  <si>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</si>
  <si>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</si>
  <si>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</si>
  <si>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</si>
  <si>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</si>
  <si>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</si>
  <si>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</si>
  <si>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</si>
  <si>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</si>
  <si>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</si>
  <si>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</si>
  <si>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</si>
  <si>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</si>
  <si>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</si>
  <si>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</si>
  <si>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</si>
  <si>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</si>
  <si>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</si>
  <si>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</si>
  <si>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</si>
  <si>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</si>
  <si>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</si>
  <si>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</si>
  <si>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</si>
  <si>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</si>
  <si>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</si>
  <si>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</si>
  <si>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</si>
  <si>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</si>
  <si>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</si>
  <si>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</si>
  <si>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</si>
  <si>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</si>
  <si>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</si>
  <si>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</si>
  <si>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</si>
  <si>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</si>
  <si>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</si>
  <si>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</si>
  <si>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</si>
  <si>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</si>
  <si>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</si>
  <si>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</si>
  <si>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</si>
  <si>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</si>
  <si>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</si>
  <si>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</si>
  <si>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</si>
  <si>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</si>
  <si>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</si>
  <si>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</si>
  <si>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</si>
  <si>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</si>
  <si>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</si>
  <si>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</si>
  <si>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</si>
  <si>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</si>
  <si>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</si>
  <si>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</si>
  <si>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</si>
  <si>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</si>
  <si>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</si>
  <si>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</si>
  <si>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</si>
  <si>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</si>
  <si>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</si>
  <si>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</si>
  <si>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</si>
  <si>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</si>
  <si>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</si>
  <si>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</si>
  <si>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</si>
  <si>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</si>
  <si>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</si>
  <si>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</si>
  <si>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</si>
  <si>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</si>
  <si>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</si>
  <si>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</si>
  <si>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</si>
  <si>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</si>
  <si>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</si>
  <si>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</si>
  <si>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</si>
  <si>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</si>
  <si>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</si>
  <si>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</si>
  <si>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</si>
  <si>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</si>
  <si>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</si>
  <si>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</si>
  <si>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</si>
  <si>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</si>
  <si>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</si>
  <si>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</si>
  <si>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</si>
  <si>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</si>
  <si>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</si>
  <si>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</si>
  <si>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</si>
  <si>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</si>
  <si>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</si>
  <si>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</si>
  <si>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</si>
  <si>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</si>
  <si>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</si>
  <si>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</si>
  <si>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</si>
  <si>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</si>
  <si>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</si>
  <si>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</si>
  <si>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</si>
  <si>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</si>
  <si>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</si>
  <si>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</si>
  <si>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</si>
  <si>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</si>
  <si>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</si>
  <si>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</si>
  <si>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</si>
  <si>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</si>
  <si>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</si>
  <si>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</si>
  <si>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</si>
  <si>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</si>
  <si>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</si>
  <si>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</si>
  <si>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</si>
  <si>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</si>
  <si>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</si>
  <si>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</si>
  <si>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</si>
  <si>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</si>
  <si>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</si>
  <si>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</si>
  <si>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</si>
  <si>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</si>
  <si>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</si>
  <si>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</si>
  <si>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</si>
  <si>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</si>
  <si>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</si>
  <si>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</si>
  <si>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</si>
  <si>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</si>
  <si>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</si>
  <si>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</si>
  <si>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</si>
  <si>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</si>
  <si>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</si>
  <si>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</si>
  <si>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</si>
  <si>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</si>
  <si>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</si>
  <si>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</si>
  <si>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</si>
  <si>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</si>
  <si>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</si>
  <si>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</si>
  <si>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</si>
  <si>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</si>
  <si>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</si>
  <si>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</si>
  <si>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</si>
  <si>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</si>
  <si>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</si>
  <si>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</si>
  <si>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</si>
  <si>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</si>
  <si>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</si>
  <si>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</si>
  <si>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</si>
  <si>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</si>
  <si>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</si>
  <si>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</si>
  <si>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</si>
  <si>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</si>
  <si>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</si>
  <si>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</si>
  <si>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</si>
  <si>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</si>
  <si>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</si>
  <si>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</si>
  <si>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</si>
  <si>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</si>
  <si>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</si>
  <si>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</si>
  <si>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</si>
  <si>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</si>
  <si>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</si>
  <si>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</si>
  <si>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</si>
  <si>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</si>
  <si>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</si>
  <si>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</si>
  <si>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</si>
  <si>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</si>
  <si>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</si>
  <si>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</si>
  <si>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</si>
  <si>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</si>
  <si>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</si>
  <si>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</si>
  <si>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</si>
  <si>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</si>
  <si>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</si>
  <si>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</si>
  <si>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</si>
  <si>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</si>
  <si>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</si>
  <si>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</si>
  <si>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</si>
  <si>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</si>
  <si>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</si>
  <si>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</si>
  <si>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</si>
  <si>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</si>
  <si>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</si>
  <si>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</si>
  <si>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</si>
  <si>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</si>
  <si>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</si>
  <si>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</si>
  <si>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</si>
  <si>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</si>
  <si>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</si>
  <si>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</si>
  <si>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</si>
  <si>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</si>
  <si>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</si>
  <si>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</si>
  <si>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</si>
  <si>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</si>
  <si>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</si>
  <si>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</si>
  <si>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</si>
  <si>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</si>
  <si>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</si>
  <si>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</si>
  <si>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</si>
  <si>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</si>
  <si>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</si>
  <si>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</si>
  <si>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</si>
  <si>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</si>
  <si>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</si>
  <si>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</si>
  <si>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</si>
  <si>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</si>
  <si>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</si>
  <si>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</si>
  <si>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</si>
  <si>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</si>
  <si>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</si>
  <si>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</si>
  <si>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</si>
  <si>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</si>
  <si>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</si>
  <si>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</si>
  <si>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</si>
  <si>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</si>
  <si>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</si>
  <si>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</si>
  <si>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</si>
  <si>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</si>
  <si>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</si>
  <si>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</si>
  <si>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</si>
  <si>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</si>
  <si>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</si>
  <si>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</si>
  <si>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</si>
  <si>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</si>
  <si>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</si>
  <si>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</si>
  <si>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</si>
  <si>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</si>
  <si>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</si>
  <si>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</si>
  <si>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</si>
  <si>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</si>
  <si>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</si>
  <si>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</si>
  <si>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</si>
  <si>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</si>
  <si>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</si>
  <si>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</si>
  <si>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</si>
  <si>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</si>
  <si>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</si>
  <si>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</si>
  <si>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</si>
  <si>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</si>
  <si>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</si>
  <si>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</si>
  <si>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</si>
  <si>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</si>
  <si>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</si>
  <si>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</si>
  <si>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</si>
  <si>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</si>
  <si>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</si>
  <si>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</si>
  <si>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</si>
  <si>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</si>
  <si>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</si>
  <si>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</si>
  <si>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</si>
  <si>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</si>
  <si>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</si>
  <si>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</si>
  <si>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</si>
  <si>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</si>
  <si>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</si>
  <si>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</si>
  <si>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</si>
  <si>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</si>
  <si>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</si>
  <si>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</si>
  <si>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</si>
  <si>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</si>
  <si>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</si>
  <si>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</si>
  <si>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</si>
  <si>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</si>
  <si>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</si>
  <si>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</si>
  <si>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</si>
  <si>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</si>
  <si>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</si>
  <si>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</si>
  <si>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</si>
  <si>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</si>
  <si>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</si>
  <si>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</si>
  <si>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</si>
  <si>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</si>
  <si>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</si>
  <si>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</si>
  <si>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</si>
  <si>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</si>
  <si>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</si>
  <si>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</si>
  <si>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</si>
  <si>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</si>
  <si>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</si>
  <si>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</si>
  <si>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</si>
  <si>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</si>
  <si>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</si>
  <si>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</si>
  <si>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</si>
  <si>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</si>
  <si>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</si>
  <si>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</si>
  <si>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</si>
  <si>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</si>
  <si>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</si>
  <si>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</si>
  <si>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</si>
  <si>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</si>
  <si>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</si>
  <si>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</si>
  <si>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</si>
  <si>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</si>
  <si>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</si>
  <si>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</si>
  <si>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</si>
  <si>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</si>
  <si>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</si>
  <si>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</si>
  <si>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</si>
  <si>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</si>
  <si>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</si>
  <si>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</si>
  <si>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</si>
  <si>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</si>
  <si>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</si>
  <si>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</si>
  <si>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</si>
  <si>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</si>
  <si>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</si>
  <si>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</si>
  <si>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</si>
  <si>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</si>
  <si>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</si>
  <si>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</si>
  <si>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</si>
  <si>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</si>
  <si>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</si>
  <si>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</si>
  <si>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</si>
  <si>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</si>
  <si>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</si>
  <si>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</si>
  <si>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</si>
  <si>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</si>
  <si>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</si>
  <si>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</si>
  <si>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</si>
  <si>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</si>
  <si>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</si>
  <si>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</si>
  <si>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</si>
  <si>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</si>
  <si>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</si>
  <si>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</si>
  <si>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</si>
  <si>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</si>
  <si>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</si>
  <si>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</si>
  <si>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</si>
  <si>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</si>
  <si>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</si>
  <si>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</si>
  <si>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</si>
  <si>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</si>
  <si>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</si>
  <si>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</si>
  <si>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</si>
  <si>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</si>
  <si>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</si>
  <si>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</si>
  <si>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</si>
  <si>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</si>
  <si>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</si>
  <si>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</si>
  <si>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</si>
  <si>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</si>
  <si>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</si>
  <si>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</si>
  <si>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</si>
  <si>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</si>
  <si>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</si>
  <si>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</si>
  <si>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</si>
  <si>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</si>
  <si>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</si>
  <si>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</si>
  <si>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</si>
  <si>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</si>
  <si>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</si>
  <si>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</si>
  <si>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</si>
  <si>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</si>
  <si>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</si>
  <si>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</si>
  <si>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</si>
  <si>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</si>
  <si>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</si>
  <si>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</si>
  <si>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</si>
  <si>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</si>
  <si>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</si>
  <si>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</si>
  <si>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</si>
  <si>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</si>
  <si>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</si>
  <si>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</si>
  <si>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</si>
  <si>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</si>
  <si>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</si>
  <si>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</si>
  <si>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</si>
  <si>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</si>
  <si>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</si>
  <si>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</si>
  <si>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</si>
  <si>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</si>
  <si>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</si>
  <si>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</si>
  <si>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</si>
  <si>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</si>
  <si>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</si>
  <si>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</si>
  <si>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</si>
  <si>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</si>
  <si>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</si>
  <si>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</si>
  <si>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</si>
  <si>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</si>
  <si>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</si>
  <si>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</si>
  <si>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</si>
  <si>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</si>
  <si>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</si>
  <si>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</si>
  <si>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</si>
  <si>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</si>
  <si>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</si>
  <si>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</si>
  <si>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</si>
  <si>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</si>
  <si>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</si>
  <si>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</si>
  <si>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</si>
  <si>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</si>
  <si>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</si>
  <si>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</si>
  <si>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</si>
  <si>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</si>
  <si>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</si>
  <si>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</si>
  <si>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</si>
  <si>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</si>
  <si>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</si>
  <si>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</si>
  <si>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</si>
  <si>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</si>
  <si>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</si>
  <si>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</si>
  <si>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</si>
  <si>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</si>
  <si>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</si>
  <si>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</si>
  <si>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</si>
  <si>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</si>
  <si>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</si>
  <si>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</si>
  <si>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</si>
  <si>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</si>
  <si>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</si>
  <si>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</si>
  <si>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</si>
  <si>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</si>
  <si>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</si>
  <si>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</si>
  <si>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</si>
  <si>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</si>
  <si>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</si>
  <si>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</si>
  <si>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</si>
  <si>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</si>
  <si>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</si>
  <si>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</si>
  <si>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</si>
  <si>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</si>
  <si>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</si>
  <si>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</si>
  <si>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</si>
  <si>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</si>
  <si>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</si>
  <si>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</si>
  <si>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</si>
  <si>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</si>
  <si>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</si>
  <si>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</si>
  <si>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</si>
  <si>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</si>
  <si>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</si>
  <si>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</si>
  <si>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</si>
  <si>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</si>
  <si>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</si>
  <si>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</si>
  <si>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</si>
  <si>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</si>
  <si>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</si>
  <si>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</si>
  <si>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</si>
  <si>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</si>
  <si>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</si>
  <si>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</si>
  <si>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</si>
  <si>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</si>
  <si>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</si>
  <si>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</si>
  <si>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</si>
  <si>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</si>
  <si>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</si>
  <si>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</si>
  <si>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</si>
  <si>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</si>
  <si>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</si>
  <si>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</si>
  <si>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</si>
  <si>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</si>
  <si>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</si>
  <si>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</si>
  <si>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</si>
  <si>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</si>
  <si>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</si>
  <si>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</si>
  <si>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</si>
  <si>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</si>
  <si>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</si>
  <si>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</si>
  <si>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</si>
  <si>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</si>
  <si>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</si>
  <si>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</si>
  <si>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</si>
  <si>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</si>
  <si>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</si>
  <si>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</si>
  <si>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</si>
  <si>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</si>
  <si>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</si>
  <si>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</si>
  <si>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</si>
  <si>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</si>
  <si>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</si>
  <si>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</si>
  <si>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</si>
  <si>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</si>
  <si>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</si>
  <si>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</si>
  <si>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</si>
  <si>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</si>
  <si>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</si>
  <si>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</si>
  <si>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</si>
  <si>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</si>
  <si>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</si>
  <si>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</si>
  <si>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</si>
  <si>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</si>
  <si>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</si>
  <si>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</si>
  <si>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</si>
  <si>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</si>
  <si>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</si>
  <si>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</si>
  <si>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</si>
  <si>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</si>
  <si>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</si>
  <si>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</si>
  <si>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</si>
  <si>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</si>
  <si>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</si>
  <si>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</si>
  <si>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</si>
  <si>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</si>
  <si>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</si>
  <si>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</si>
  <si>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</si>
  <si>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</si>
  <si>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</si>
  <si>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</si>
  <si>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</si>
  <si>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</si>
  <si>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</si>
  <si>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</si>
  <si>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</si>
  <si>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</si>
  <si>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</si>
  <si>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</si>
  <si>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</si>
  <si>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</si>
  <si>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</si>
  <si>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</si>
  <si>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</si>
  <si>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</si>
  <si>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</si>
  <si>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</si>
  <si>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</si>
  <si>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</si>
  <si>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</si>
  <si>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</si>
  <si>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</si>
  <si>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</si>
  <si>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</si>
  <si>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</si>
  <si>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</si>
  <si>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</si>
  <si>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</si>
  <si>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</si>
  <si>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</si>
  <si>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</si>
  <si>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</si>
  <si>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</si>
  <si>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</si>
  <si>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</si>
  <si>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</si>
  <si>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</si>
  <si>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</si>
  <si>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</si>
  <si>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</si>
  <si>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</si>
  <si>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</si>
  <si>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</si>
  <si>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</si>
  <si>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</si>
  <si>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</si>
  <si>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</si>
  <si>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</si>
  <si>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</si>
  <si>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</si>
  <si>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</si>
  <si>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</si>
  <si>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</si>
  <si>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</si>
  <si>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</si>
  <si>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</si>
  <si>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</si>
  <si>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</si>
  <si>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</si>
  <si>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</si>
  <si>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</si>
  <si>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</si>
  <si>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</si>
  <si>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</si>
  <si>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</si>
  <si>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</si>
  <si>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</si>
  <si>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</si>
  <si>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</si>
  <si>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</si>
  <si>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</si>
  <si>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</si>
  <si>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</si>
  <si>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</si>
  <si>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</si>
  <si>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</si>
  <si>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</si>
  <si>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</si>
  <si>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</si>
  <si>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</si>
  <si>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</si>
  <si>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</si>
  <si>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</si>
  <si>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</si>
  <si>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</si>
  <si>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</si>
  <si>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</si>
  <si>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</si>
  <si>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</si>
  <si>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</si>
  <si>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</si>
  <si>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</si>
  <si>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</si>
  <si>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</si>
  <si>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</si>
  <si>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</si>
  <si>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</si>
  <si>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</si>
  <si>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</si>
  <si>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</si>
  <si>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</si>
  <si>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</si>
  <si>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</si>
  <si>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</si>
  <si>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</si>
  <si>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</si>
  <si>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</si>
  <si>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</si>
  <si>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</si>
  <si>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</si>
  <si>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</si>
  <si>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</si>
  <si>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</si>
  <si>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</si>
  <si>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</si>
  <si>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</si>
  <si>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</si>
  <si>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</si>
  <si>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</si>
  <si>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</si>
  <si>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</si>
  <si>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</si>
  <si>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</si>
  <si>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</si>
  <si>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</si>
  <si>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</si>
  <si>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</si>
  <si>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</si>
  <si>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</si>
  <si>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</si>
  <si>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</si>
  <si>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</si>
  <si>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</si>
  <si>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</si>
  <si>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</si>
  <si>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</si>
  <si>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</si>
  <si>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</si>
  <si>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</si>
  <si>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</si>
  <si>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</si>
  <si>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</si>
  <si>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</si>
  <si>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</si>
  <si>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</si>
  <si>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</si>
  <si>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</si>
  <si>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</si>
  <si>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</si>
  <si>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</si>
  <si>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</si>
  <si>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</si>
  <si>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</si>
  <si>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</si>
  <si>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</si>
  <si>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</si>
  <si>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</si>
  <si>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</si>
  <si>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</si>
  <si>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</si>
  <si>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</si>
  <si>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</si>
  <si>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</si>
  <si>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</si>
  <si>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</si>
  <si>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</si>
  <si>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</si>
  <si>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</si>
  <si>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</si>
  <si>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</si>
  <si>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</si>
  <si>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</si>
  <si>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</si>
  <si>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</si>
  <si>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</si>
  <si>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</si>
  <si>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</si>
  <si>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</si>
  <si>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</si>
  <si>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</si>
  <si>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</si>
  <si>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</si>
  <si>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</si>
  <si>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</si>
  <si>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</si>
  <si>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</si>
  <si>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</si>
  <si>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</si>
  <si>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</si>
  <si>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</si>
  <si>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</si>
  <si>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</si>
  <si>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</si>
  <si>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</si>
  <si>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</si>
  <si>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</si>
  <si>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</si>
  <si>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</si>
  <si>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</si>
  <si>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</si>
  <si>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</si>
  <si>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</si>
  <si>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</si>
  <si>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</si>
  <si>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</si>
  <si>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</si>
  <si>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</si>
  <si>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</si>
  <si>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</si>
  <si>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</si>
  <si>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</si>
  <si>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</si>
  <si>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</si>
  <si>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</si>
  <si>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</si>
  <si>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</si>
  <si>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</si>
  <si>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</si>
  <si>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</si>
  <si>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</si>
  <si>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</si>
  <si>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</si>
  <si>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</si>
  <si>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</si>
  <si>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</si>
  <si>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</si>
  <si>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</si>
  <si>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</si>
  <si>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</si>
  <si>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</si>
  <si>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</si>
  <si>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</si>
  <si>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</si>
  <si>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</si>
  <si>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</si>
  <si>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</si>
  <si>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</si>
  <si>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</si>
  <si>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</si>
  <si>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</si>
  <si>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</si>
  <si>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</si>
  <si>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</si>
  <si>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</si>
  <si>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</si>
  <si>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</si>
  <si>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</si>
  <si>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</si>
  <si>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</si>
  <si>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</si>
  <si>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</si>
  <si>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</si>
  <si>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</si>
  <si>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</si>
  <si>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</si>
  <si>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</si>
  <si>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</si>
  <si>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</si>
  <si>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</si>
  <si>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</si>
  <si>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</si>
  <si>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</si>
  <si>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</si>
  <si>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</si>
  <si>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</si>
  <si>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</si>
  <si>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</si>
  <si>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</si>
  <si>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</si>
  <si>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</si>
  <si>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</si>
  <si>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</si>
  <si>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</si>
  <si>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</si>
  <si>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</si>
  <si>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</si>
  <si>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</si>
  <si>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</si>
  <si>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</si>
  <si>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</si>
  <si>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</si>
  <si>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</si>
  <si>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</si>
  <si>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</si>
  <si>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</si>
  <si>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</si>
  <si>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</si>
  <si>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</si>
  <si>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</si>
  <si>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</si>
  <si>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</si>
  <si>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</si>
  <si>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</si>
  <si>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</si>
  <si>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</si>
  <si>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</si>
  <si>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</si>
  <si>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</si>
  <si>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</si>
  <si>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</si>
  <si>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</si>
  <si>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</si>
  <si>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</si>
  <si>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</si>
  <si>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</si>
  <si>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</si>
  <si>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</si>
  <si>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</si>
  <si>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</si>
  <si>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</si>
  <si>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</si>
  <si>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</si>
  <si>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</si>
  <si>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</si>
  <si>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</si>
  <si>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</si>
  <si>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</si>
  <si>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</si>
  <si>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</si>
  <si>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</si>
  <si>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</si>
  <si>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</si>
  <si>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</si>
  <si>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</si>
  <si>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</si>
  <si>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</si>
  <si>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</si>
  <si>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</si>
  <si>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</si>
  <si>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</si>
  <si>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</si>
  <si>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</si>
  <si>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</si>
  <si>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</si>
  <si>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</si>
  <si>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</si>
  <si>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</si>
  <si>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</si>
  <si>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</si>
  <si>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</si>
  <si>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</si>
  <si>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</si>
  <si>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</si>
  <si>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</si>
  <si>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</si>
  <si>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</si>
  <si>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</si>
  <si>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</si>
  <si>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</si>
  <si>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</si>
  <si>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</si>
  <si>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</si>
  <si>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</si>
  <si>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</si>
  <si>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</si>
  <si>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</si>
  <si>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</si>
  <si>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</si>
  <si>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</si>
  <si>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</si>
  <si>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</si>
  <si>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</si>
  <si>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</si>
  <si>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</si>
  <si>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</si>
  <si>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</si>
  <si>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</si>
  <si>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</si>
  <si>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</si>
  <si>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</si>
  <si>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</si>
  <si>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</si>
  <si>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</si>
  <si>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</si>
  <si>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</si>
  <si>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</si>
  <si>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</si>
  <si>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</si>
  <si>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</si>
  <si>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</si>
  <si>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</si>
  <si>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</si>
  <si>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</si>
  <si>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</si>
  <si>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</si>
  <si>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</si>
  <si>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</si>
  <si>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</si>
  <si>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</si>
  <si>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</si>
  <si>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</si>
  <si>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</si>
  <si>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</si>
  <si>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</si>
  <si>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</si>
  <si>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</si>
  <si>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</si>
  <si>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</si>
  <si>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</si>
  <si>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</si>
  <si>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</si>
  <si>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</si>
  <si>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</si>
  <si>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</si>
  <si>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</si>
  <si>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</si>
  <si>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</si>
  <si>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</si>
  <si>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</si>
  <si>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</si>
  <si>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</si>
  <si>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</si>
  <si>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</si>
  <si>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</si>
  <si>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</si>
  <si>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</si>
  <si>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</si>
  <si>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</si>
  <si>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</si>
  <si>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</si>
  <si>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</si>
  <si>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</si>
  <si>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</si>
  <si>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</si>
  <si>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</si>
  <si>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</si>
  <si>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</si>
  <si>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</si>
  <si>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</si>
  <si>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</si>
  <si>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</si>
  <si>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</si>
  <si>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</si>
  <si>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</si>
  <si>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</si>
  <si>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</si>
  <si>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</si>
  <si>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</si>
  <si>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</si>
  <si>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</si>
  <si>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</si>
  <si>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</si>
  <si>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</si>
  <si>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</si>
  <si>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</si>
  <si>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</si>
  <si>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</si>
  <si>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</si>
  <si>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</si>
  <si>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</si>
  <si>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</si>
  <si>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</si>
  <si>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</si>
  <si>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</si>
  <si>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</si>
  <si>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</si>
  <si>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</si>
  <si>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</si>
  <si>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</si>
  <si>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</si>
  <si>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</si>
  <si>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</si>
  <si>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</si>
  <si>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</si>
  <si>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</si>
  <si>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</si>
  <si>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</si>
  <si>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</si>
  <si>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</si>
  <si>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</si>
  <si>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</si>
  <si>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</si>
  <si>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</si>
  <si>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</si>
  <si>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</si>
  <si>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</si>
  <si>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</si>
  <si>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</si>
  <si>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</si>
  <si>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</si>
  <si>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</si>
  <si>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</si>
  <si>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</si>
  <si>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</si>
  <si>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</si>
  <si>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</si>
  <si>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</si>
  <si>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</si>
  <si>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</si>
  <si>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</si>
  <si>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</si>
  <si>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</si>
  <si>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</si>
  <si>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</si>
  <si>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</si>
  <si>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</si>
  <si>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</si>
  <si>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</si>
  <si>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</si>
  <si>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</si>
  <si>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</si>
  <si>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</si>
  <si>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</si>
  <si>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</si>
  <si>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</si>
  <si>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</si>
  <si>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</si>
  <si>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</si>
  <si>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</si>
  <si>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</si>
  <si>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</si>
  <si>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</si>
  <si>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</si>
  <si>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</si>
  <si>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</si>
  <si>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</si>
  <si>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</si>
  <si>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</si>
  <si>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</si>
  <si>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</si>
  <si>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</si>
  <si>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</si>
  <si>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</si>
  <si>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</si>
  <si>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</si>
  <si>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</si>
  <si>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</si>
  <si>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</si>
  <si>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</si>
  <si>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</si>
  <si>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</si>
  <si>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</si>
  <si>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</si>
  <si>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</si>
  <si>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</si>
  <si>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</si>
  <si>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</si>
  <si>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</si>
  <si>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</si>
  <si>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</si>
  <si>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</si>
  <si>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</si>
  <si>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</si>
  <si>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</si>
  <si>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</si>
  <si>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</si>
  <si>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</si>
  <si>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</si>
  <si>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</si>
  <si>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</si>
  <si>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</si>
  <si>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</si>
  <si>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</si>
  <si>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</si>
  <si>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</si>
  <si>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</si>
  <si>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</si>
  <si>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</si>
  <si>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</si>
  <si>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</si>
  <si>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</si>
  <si>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</si>
  <si>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</si>
  <si>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</si>
  <si>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</si>
  <si>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</si>
  <si>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</si>
  <si>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</si>
  <si>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</si>
  <si>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</si>
  <si>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</si>
  <si>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</si>
  <si>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</si>
  <si>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</si>
  <si>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</si>
  <si>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</si>
  <si>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</si>
  <si>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</si>
  <si>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</si>
  <si>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</si>
  <si>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</si>
  <si>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</si>
  <si>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</si>
  <si>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</si>
  <si>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</si>
  <si>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</si>
  <si>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</si>
  <si>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</si>
  <si>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</si>
  <si>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</si>
  <si>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</si>
  <si>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</si>
  <si>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</si>
  <si>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</si>
  <si>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</si>
  <si>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</si>
  <si>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</si>
  <si>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</si>
  <si>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</si>
  <si>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</si>
  <si>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</si>
  <si>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</si>
  <si>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</si>
  <si>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</si>
  <si>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</si>
  <si>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</si>
  <si>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</si>
  <si>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</si>
  <si>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</si>
  <si>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</si>
  <si>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</si>
  <si>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</si>
  <si>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</si>
  <si>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</si>
  <si>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</si>
  <si>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</si>
  <si>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</si>
  <si>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</si>
  <si>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</si>
  <si>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</si>
  <si>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</si>
  <si>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</si>
  <si>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</si>
  <si>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</si>
  <si>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</si>
  <si>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</si>
  <si>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</si>
  <si>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</si>
  <si>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</si>
  <si>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</si>
  <si>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</si>
  <si>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</si>
  <si>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</si>
  <si>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</si>
  <si>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</si>
  <si>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</si>
  <si>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</si>
  <si>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</si>
  <si>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</si>
  <si>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</si>
  <si>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</si>
  <si>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</si>
  <si>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</si>
  <si>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</si>
  <si>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</si>
  <si>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</si>
  <si>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</si>
  <si>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</si>
  <si>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</si>
  <si>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</si>
  <si>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</si>
  <si>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</si>
  <si>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</si>
  <si>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</si>
  <si>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</si>
  <si>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</si>
  <si>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</si>
  <si>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</si>
  <si>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</si>
  <si>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</si>
  <si>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</si>
  <si>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</si>
  <si>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</si>
  <si>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</si>
  <si>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</si>
  <si>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</si>
  <si>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</si>
  <si>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</si>
  <si>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</si>
  <si>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</si>
  <si>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</si>
  <si>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</si>
  <si>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</si>
  <si>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</si>
  <si>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</si>
  <si>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</si>
  <si>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</si>
  <si>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</si>
  <si>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</si>
  <si>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</si>
  <si>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</si>
  <si>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</si>
  <si>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</si>
  <si>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</si>
  <si>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</si>
  <si>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</si>
  <si>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</si>
  <si>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</si>
  <si>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</si>
  <si>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</si>
  <si>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</si>
  <si>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</si>
  <si>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</si>
  <si>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</si>
  <si>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</si>
  <si>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</si>
  <si>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</si>
  <si>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</si>
  <si>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</si>
  <si>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</si>
  <si>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</si>
  <si>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</si>
  <si>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</si>
  <si>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</si>
  <si>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</si>
  <si>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</si>
  <si>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</si>
  <si>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</si>
  <si>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</si>
  <si>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</si>
  <si>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</si>
  <si>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</si>
  <si>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</si>
  <si>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</si>
  <si>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</si>
  <si>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</si>
  <si>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</si>
  <si>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</si>
  <si>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</si>
  <si>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</si>
  <si>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</si>
  <si>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</si>
  <si>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</si>
  <si>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</si>
  <si>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</si>
  <si>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</si>
  <si>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</si>
  <si>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</si>
  <si>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</si>
  <si>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</si>
  <si>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</si>
  <si>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</si>
  <si>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</si>
  <si>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</si>
  <si>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</si>
  <si>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</si>
  <si>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</si>
  <si>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</si>
  <si>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</si>
  <si>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</si>
  <si>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</si>
  <si>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</si>
  <si>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</si>
  <si>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</si>
  <si>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</si>
  <si>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</si>
  <si>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</si>
  <si>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</si>
  <si>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</si>
  <si>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</si>
  <si>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</si>
  <si>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</si>
  <si>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</si>
  <si>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</si>
  <si>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</si>
  <si>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</si>
  <si>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</si>
  <si>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</si>
  <si>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</si>
  <si>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</si>
  <si>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</si>
  <si>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</si>
  <si>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</si>
  <si>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</si>
  <si>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</si>
  <si>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</si>
  <si>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</si>
  <si>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</si>
  <si>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</si>
  <si>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</si>
  <si>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</si>
  <si>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</si>
  <si>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</si>
  <si>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</si>
  <si>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</si>
  <si>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</si>
  <si>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</si>
  <si>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</si>
  <si>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</si>
  <si>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</si>
  <si>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</si>
  <si>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</si>
  <si>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</si>
  <si>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</si>
  <si>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</si>
  <si>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</si>
  <si>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</si>
  <si>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</si>
  <si>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</si>
  <si>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</si>
  <si>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</si>
  <si>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</si>
  <si>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</si>
  <si>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</si>
  <si>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</si>
  <si>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</si>
  <si>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</si>
  <si>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</si>
  <si>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</si>
  <si>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</si>
  <si>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</si>
  <si>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</si>
  <si>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</si>
  <si>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</si>
  <si>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</si>
  <si>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</si>
  <si>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</si>
  <si>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</si>
  <si>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</si>
  <si>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</si>
  <si>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</si>
  <si>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</si>
  <si>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</si>
  <si>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</si>
  <si>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</si>
  <si>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</si>
  <si>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</si>
  <si>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</si>
  <si>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</si>
  <si>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</si>
  <si>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</si>
  <si>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</si>
  <si>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</si>
  <si>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</si>
  <si>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</si>
  <si>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</si>
  <si>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</si>
  <si>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</si>
  <si>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</si>
  <si>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</si>
  <si>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</si>
  <si>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</si>
  <si>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</si>
  <si>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</si>
  <si>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</si>
  <si>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</si>
  <si>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</si>
  <si>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</si>
  <si>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</si>
  <si>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</si>
  <si>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</si>
  <si>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</si>
  <si>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</si>
  <si>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</si>
  <si>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</si>
  <si>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</si>
  <si>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</si>
  <si>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</si>
  <si>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</si>
  <si>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</si>
  <si>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</si>
  <si>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</si>
  <si>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</si>
  <si>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</si>
  <si>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</si>
  <si>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</si>
  <si>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</si>
  <si>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</si>
  <si>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</si>
  <si>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</si>
  <si>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</si>
  <si>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</si>
  <si>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</si>
  <si>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</si>
  <si>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</si>
  <si>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</si>
  <si>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</si>
  <si>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</si>
  <si>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</si>
  <si>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</si>
  <si>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</si>
  <si>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</si>
  <si>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</si>
  <si>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</si>
  <si>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</si>
  <si>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</si>
  <si>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</si>
  <si>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</si>
  <si>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</si>
  <si>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</si>
  <si>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</si>
  <si>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</si>
  <si>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</si>
  <si>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</si>
  <si>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</si>
  <si>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</si>
  <si>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</si>
  <si>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</si>
  <si>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</si>
  <si>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</si>
  <si>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</si>
  <si>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</si>
  <si>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</si>
  <si>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</si>
  <si>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</si>
  <si>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</si>
  <si>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</si>
  <si>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</si>
  <si>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</si>
  <si>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</si>
  <si>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</si>
  <si>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</si>
  <si>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</si>
  <si>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</si>
  <si>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</si>
  <si>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</si>
  <si>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</si>
  <si>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</si>
  <si>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</si>
  <si>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</si>
  <si>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</si>
  <si>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</si>
  <si>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</si>
  <si>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</si>
  <si>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</si>
  <si>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</si>
  <si>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</si>
  <si>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</si>
  <si>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</si>
  <si>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</si>
  <si>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</si>
  <si>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</si>
  <si>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</si>
  <si>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</si>
  <si>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</si>
  <si>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</si>
  <si>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</si>
  <si>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</si>
  <si>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</si>
  <si>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</si>
  <si>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</si>
  <si>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</si>
  <si>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</si>
  <si>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</si>
  <si>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</si>
  <si>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</si>
  <si>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</si>
  <si>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</si>
  <si>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</si>
  <si>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</si>
  <si>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</si>
  <si>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</si>
  <si>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</si>
  <si>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</si>
  <si>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</si>
  <si>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</si>
  <si>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</si>
  <si>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</si>
  <si>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</si>
  <si>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</si>
  <si>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</si>
  <si>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</si>
  <si>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</si>
  <si>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</si>
  <si>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</si>
  <si>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</si>
  <si>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</si>
  <si>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</si>
  <si>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</si>
  <si>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</si>
  <si>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</si>
  <si>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</si>
  <si>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</si>
  <si>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</si>
  <si>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</si>
  <si>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</si>
  <si>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</si>
  <si>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</si>
  <si>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</si>
  <si>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</si>
  <si>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</si>
  <si>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</si>
  <si>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</si>
  <si>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</si>
  <si>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</si>
  <si>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</si>
  <si>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</si>
  <si>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</si>
  <si>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</si>
  <si>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</si>
  <si>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</si>
  <si>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</si>
  <si>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</si>
  <si>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</si>
  <si>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</si>
  <si>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</si>
  <si>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</si>
  <si>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</si>
  <si>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</si>
  <si>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</si>
  <si>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</si>
  <si>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</si>
  <si>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</si>
  <si>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</si>
  <si>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</si>
  <si>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</si>
  <si>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</si>
  <si>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</si>
  <si>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</si>
  <si>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</si>
  <si>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</si>
  <si>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</si>
  <si>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</si>
  <si>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</si>
  <si>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</si>
  <si>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</si>
  <si>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</si>
  <si>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</si>
  <si>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</si>
  <si>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</si>
  <si>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</si>
  <si>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</si>
  <si>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</si>
  <si>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</si>
  <si>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</si>
  <si>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</si>
  <si>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</si>
  <si>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</si>
  <si>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</si>
  <si>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</si>
  <si>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</si>
  <si>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</si>
  <si>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</si>
  <si>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</si>
  <si>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</si>
  <si>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</si>
  <si>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</si>
  <si>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</si>
  <si>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</si>
  <si>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</si>
  <si>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</si>
  <si>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</si>
  <si>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</si>
  <si>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</si>
  <si>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</si>
  <si>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</si>
  <si>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</si>
  <si>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</si>
  <si>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</si>
  <si>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</si>
  <si>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</si>
  <si>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</si>
  <si>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</si>
  <si>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</si>
  <si>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</si>
  <si>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</si>
  <si>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</si>
  <si>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</si>
  <si>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</si>
  <si>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</si>
  <si>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</si>
  <si>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</si>
  <si>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</si>
  <si>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</si>
  <si>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</si>
  <si>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</si>
  <si>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</si>
  <si>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</si>
  <si>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</si>
  <si>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</si>
  <si>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</si>
  <si>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</si>
  <si>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</si>
  <si>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</si>
  <si>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</si>
  <si>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</si>
  <si>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</si>
  <si>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</si>
  <si>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</si>
  <si>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</si>
  <si>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</si>
  <si>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</si>
  <si>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</si>
  <si>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</si>
  <si>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</si>
  <si>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</si>
  <si>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</si>
  <si>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</si>
  <si>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</si>
  <si>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</si>
  <si>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</si>
  <si>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</si>
  <si>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</si>
  <si>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</si>
  <si>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</si>
  <si>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</si>
  <si>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</si>
  <si>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</si>
  <si>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</si>
  <si>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</si>
  <si>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</si>
  <si>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</si>
  <si>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</si>
  <si>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</si>
  <si>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</si>
  <si>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</si>
  <si>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</si>
  <si>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</si>
  <si>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</si>
  <si>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</si>
  <si>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</si>
  <si>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</si>
  <si>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</si>
  <si>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</si>
  <si>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</si>
  <si>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</si>
  <si>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</si>
  <si>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</si>
  <si>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</si>
  <si>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</si>
  <si>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</si>
  <si>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</si>
  <si>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</si>
  <si>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</si>
  <si>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</si>
  <si>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</si>
  <si>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</si>
  <si>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</si>
  <si>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</si>
  <si>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</si>
  <si>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</si>
  <si>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</si>
  <si>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</si>
  <si>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</si>
  <si>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</si>
  <si>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</si>
  <si>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</si>
  <si>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</si>
  <si>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</si>
  <si>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</si>
  <si>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</si>
  <si>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</si>
  <si>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</si>
  <si>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</si>
  <si>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</si>
  <si>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</si>
  <si>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</si>
  <si>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</si>
  <si>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</si>
  <si>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</si>
  <si>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</si>
  <si>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</si>
  <si>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</si>
  <si>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</si>
  <si>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</si>
  <si>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</si>
  <si>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</si>
  <si>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</si>
  <si>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</si>
  <si>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</si>
  <si>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</si>
  <si>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</si>
  <si>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</si>
  <si>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</si>
  <si>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</si>
  <si>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</si>
  <si>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</si>
  <si>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</si>
  <si>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</si>
  <si>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</si>
  <si>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</si>
  <si>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</si>
  <si>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</si>
  <si>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</si>
  <si>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</si>
  <si>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</si>
  <si>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</si>
  <si>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</si>
  <si>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</si>
  <si>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</si>
  <si>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</si>
  <si>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</si>
  <si>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</si>
  <si>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</si>
  <si>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</si>
  <si>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</si>
  <si>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</si>
  <si>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</si>
  <si>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</si>
  <si>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</si>
  <si>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</si>
  <si>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</si>
  <si>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</si>
  <si>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</si>
  <si>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</si>
  <si>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</si>
  <si>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</si>
  <si>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</si>
  <si>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</si>
  <si>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</si>
  <si>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</si>
  <si>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</si>
  <si>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</si>
  <si>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</si>
  <si>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</si>
  <si>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</si>
  <si>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</si>
  <si>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</si>
  <si>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</si>
  <si>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</si>
  <si>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</si>
  <si>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</si>
  <si>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</si>
  <si>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</si>
  <si>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</si>
  <si>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</si>
  <si>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</si>
  <si>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</si>
  <si>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</si>
  <si>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</si>
  <si>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</si>
  <si>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</si>
  <si>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</si>
  <si>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</si>
  <si>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</si>
  <si>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</si>
  <si>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</si>
  <si>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</si>
  <si>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</si>
  <si>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</si>
  <si>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</si>
  <si>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</si>
  <si>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</si>
  <si>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</si>
  <si>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</si>
  <si>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</si>
  <si>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</si>
  <si>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</si>
  <si>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</si>
  <si>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</si>
  <si>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</si>
  <si>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</si>
  <si>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</si>
  <si>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</si>
  <si>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</si>
  <si>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</si>
  <si>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</si>
  <si>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</si>
  <si>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</si>
  <si>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</si>
  <si>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</si>
  <si>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</si>
  <si>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</si>
  <si>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</si>
  <si>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</si>
  <si>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</si>
  <si>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</si>
  <si>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</si>
  <si>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</si>
  <si>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</si>
  <si>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</si>
  <si>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</si>
  <si>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</si>
  <si>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</si>
  <si>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</si>
  <si>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</si>
  <si>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</si>
  <si>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</si>
  <si>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</si>
  <si>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</si>
  <si>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</si>
  <si>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</si>
  <si>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</si>
  <si>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</si>
  <si>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</si>
  <si>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</si>
  <si>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</si>
  <si>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</si>
  <si>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</si>
  <si>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</si>
  <si>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</si>
  <si>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</si>
  <si>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</si>
  <si>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</si>
  <si>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</si>
  <si>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</si>
  <si>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</si>
  <si>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</si>
  <si>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</si>
  <si>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</si>
  <si>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</si>
  <si>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</si>
  <si>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</si>
  <si>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</si>
  <si>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</si>
  <si>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</si>
  <si>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</si>
  <si>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</si>
  <si>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</si>
  <si>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</si>
  <si>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</si>
  <si>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</si>
  <si>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</si>
  <si>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</si>
  <si>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</si>
  <si>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</si>
  <si>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</si>
  <si>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</si>
  <si>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</si>
  <si>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</si>
  <si>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</si>
  <si>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</si>
  <si>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</si>
  <si>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</si>
  <si>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</si>
  <si>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</si>
  <si>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</si>
  <si>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</si>
  <si>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</si>
  <si>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</si>
  <si>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</si>
  <si>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</si>
  <si>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</si>
  <si>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</si>
  <si>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</si>
  <si>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</si>
  <si>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</si>
  <si>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</si>
  <si>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</si>
  <si>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</si>
  <si>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</si>
  <si>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</si>
  <si>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</si>
  <si>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</si>
  <si>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</si>
  <si>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</si>
  <si>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</si>
  <si>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</si>
  <si>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</si>
  <si>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</si>
  <si>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</si>
  <si>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</si>
  <si>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</si>
  <si>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</si>
  <si>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</si>
  <si>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</si>
  <si>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</si>
  <si>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</si>
  <si>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</si>
  <si>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</si>
  <si>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</si>
  <si>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</si>
  <si>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</si>
  <si>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</si>
  <si>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</si>
  <si>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</si>
  <si>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</si>
  <si>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</si>
  <si>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</si>
  <si>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</si>
  <si>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</si>
  <si>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</si>
  <si>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</si>
  <si>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</si>
  <si>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</si>
  <si>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</si>
  <si>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</si>
  <si>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</si>
  <si>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</si>
  <si>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</si>
  <si>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</si>
  <si>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</si>
  <si>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</si>
  <si>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</si>
  <si>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</si>
  <si>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</si>
  <si>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</si>
  <si>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</si>
  <si>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</si>
  <si>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</si>
  <si>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</si>
  <si>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</si>
  <si>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</si>
  <si>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</si>
  <si>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</si>
  <si>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</si>
  <si>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</si>
  <si>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</si>
  <si>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</si>
  <si>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</si>
  <si>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</si>
  <si>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</si>
  <si>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</si>
  <si>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</si>
  <si>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</si>
  <si>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</si>
  <si>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</si>
  <si>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</si>
  <si>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</si>
  <si>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</si>
  <si>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</si>
  <si>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</si>
  <si>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</si>
  <si>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</si>
  <si>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</si>
  <si>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</si>
  <si>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</si>
  <si>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</si>
  <si>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</si>
  <si>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</si>
  <si>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</si>
  <si>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</si>
  <si>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</si>
  <si>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</si>
  <si>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</si>
  <si>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</si>
  <si>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</si>
  <si>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</si>
  <si>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</si>
  <si>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</si>
  <si>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</si>
  <si>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</si>
  <si>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</si>
  <si>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</si>
  <si>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</si>
  <si>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</si>
  <si>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</si>
  <si>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</si>
  <si>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</si>
  <si>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</si>
  <si>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</si>
  <si>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</si>
  <si>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</si>
  <si>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</si>
  <si>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</si>
  <si>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</si>
  <si>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</si>
  <si>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</si>
  <si>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</si>
  <si>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</si>
  <si>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</si>
  <si>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</si>
  <si>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</si>
  <si>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</si>
  <si>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</si>
  <si>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</si>
  <si>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</si>
  <si>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</si>
  <si>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</si>
  <si>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</si>
  <si>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</si>
  <si>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</si>
  <si>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</si>
  <si>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</si>
  <si>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</si>
  <si>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</si>
  <si>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</si>
  <si>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</si>
  <si>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</si>
  <si>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</si>
  <si>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</si>
  <si>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</si>
  <si>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</si>
  <si>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</si>
  <si>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</si>
  <si>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</si>
  <si>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</si>
  <si>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</si>
  <si>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</si>
  <si>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</si>
  <si>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</si>
  <si>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</si>
  <si>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</si>
  <si>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</si>
  <si>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</si>
  <si>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</si>
  <si>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</si>
  <si>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</si>
  <si>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</si>
  <si>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</si>
  <si>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</si>
  <si>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</si>
  <si>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</si>
  <si>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</si>
  <si>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</si>
  <si>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</si>
  <si>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</si>
  <si>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</si>
  <si>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</si>
  <si>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</si>
  <si>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</si>
  <si>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</si>
  <si>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</si>
  <si>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</si>
  <si>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</si>
  <si>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</si>
  <si>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</si>
  <si>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</si>
  <si>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</si>
  <si>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</si>
  <si>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</si>
  <si>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</si>
  <si>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</si>
  <si>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</si>
  <si>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</si>
  <si>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</si>
  <si>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</si>
  <si>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</si>
  <si>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</si>
  <si>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</si>
  <si>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</si>
  <si>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</si>
  <si>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</si>
  <si>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</si>
  <si>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</si>
  <si>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</si>
  <si>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</si>
  <si>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</si>
  <si>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</si>
  <si>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</si>
  <si>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</si>
  <si>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</si>
  <si>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</si>
  <si>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</si>
  <si>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</si>
  <si>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</si>
  <si>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</si>
  <si>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</si>
  <si>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</si>
  <si>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</si>
  <si>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</si>
  <si>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</si>
  <si>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</si>
  <si>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</si>
  <si>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</si>
  <si>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</si>
  <si>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</si>
  <si>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</si>
  <si>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</si>
  <si>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</si>
  <si>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</si>
  <si>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</si>
  <si>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</si>
  <si>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</si>
  <si>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</si>
  <si>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</si>
  <si>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</si>
  <si>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</si>
  <si>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</si>
  <si>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</si>
  <si>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</si>
  <si>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</si>
  <si>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</si>
  <si>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</si>
  <si>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</si>
  <si>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</si>
  <si>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</si>
  <si>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</si>
  <si>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</si>
  <si>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</si>
  <si>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</si>
  <si>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</si>
  <si>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</si>
  <si>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</si>
  <si>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</si>
  <si>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</si>
  <si>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</si>
  <si>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</si>
  <si>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</si>
  <si>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</si>
  <si>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</si>
  <si>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</si>
  <si>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</si>
  <si>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</si>
  <si>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</si>
  <si>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</si>
  <si>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</si>
  <si>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</si>
  <si>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</si>
  <si>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</si>
  <si>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</si>
  <si>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</si>
  <si>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</si>
  <si>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</si>
  <si>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</si>
  <si>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</si>
  <si>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</si>
  <si>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</si>
  <si>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</si>
  <si>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</si>
  <si>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</si>
  <si>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</si>
  <si>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</si>
  <si>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</si>
  <si>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</si>
  <si>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</si>
  <si>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</si>
  <si>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</si>
  <si>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</si>
  <si>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</si>
  <si>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</si>
  <si>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</si>
  <si>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</si>
  <si>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</si>
  <si>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</si>
  <si>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</si>
  <si>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</si>
  <si>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</si>
  <si>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</si>
  <si>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</si>
  <si>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</si>
  <si>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</si>
  <si>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</si>
  <si>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</si>
  <si>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</si>
  <si>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</si>
  <si>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</si>
  <si>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</si>
  <si>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</si>
  <si>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</si>
  <si>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</si>
  <si>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</si>
  <si>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</si>
  <si>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</si>
  <si>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</si>
  <si>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</si>
  <si>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</si>
  <si>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</si>
  <si>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</si>
  <si>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</si>
  <si>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</si>
  <si>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</si>
  <si>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</si>
  <si>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</si>
  <si>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</si>
  <si>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</si>
  <si>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</si>
  <si>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</si>
  <si>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</si>
  <si>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</si>
  <si>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</si>
  <si>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</si>
  <si>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</si>
  <si>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</si>
  <si>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</si>
  <si>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</si>
  <si>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</si>
  <si>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</si>
  <si>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</si>
  <si>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</si>
  <si>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</si>
  <si>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</si>
  <si>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</si>
  <si>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</si>
  <si>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</si>
  <si>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</si>
  <si>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</si>
  <si>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</si>
  <si>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</si>
  <si>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</si>
  <si>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</si>
  <si>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</si>
  <si>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</si>
  <si>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</si>
  <si>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</si>
  <si>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</si>
  <si>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</si>
  <si>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</si>
  <si>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</si>
  <si>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</si>
  <si>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</si>
  <si>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</si>
  <si>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</si>
  <si>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</si>
  <si>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</si>
  <si>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</si>
  <si>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</si>
  <si>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</si>
  <si>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</si>
  <si>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</si>
  <si>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</si>
  <si>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</si>
  <si>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</si>
  <si>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</si>
  <si>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</si>
  <si>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</si>
  <si>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</si>
  <si>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</si>
  <si>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</si>
  <si>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</si>
  <si>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</si>
  <si>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</si>
  <si>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</si>
  <si>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</si>
  <si>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</si>
  <si>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</si>
  <si>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</si>
  <si>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</si>
  <si>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</si>
  <si>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</si>
  <si>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</si>
  <si>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</si>
  <si>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</si>
  <si>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</si>
  <si>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</si>
  <si>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</si>
  <si>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</si>
  <si>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</si>
  <si>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</si>
  <si>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</si>
  <si>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</si>
  <si>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</si>
  <si>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</si>
  <si>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</si>
  <si>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</si>
  <si>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</si>
  <si>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</si>
  <si>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</si>
  <si>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</si>
  <si>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</si>
  <si>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</si>
  <si>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</si>
  <si>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</si>
  <si>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</si>
  <si>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</si>
  <si>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</si>
  <si>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</si>
  <si>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</si>
  <si>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</si>
  <si>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</si>
  <si>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</si>
  <si>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</si>
  <si>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</si>
  <si>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</si>
  <si>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</si>
  <si>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</si>
  <si>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</si>
  <si>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</si>
  <si>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</si>
  <si>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</si>
  <si>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</si>
  <si>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</si>
  <si>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</si>
  <si>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</si>
  <si>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</si>
  <si>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</si>
  <si>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</si>
  <si>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</si>
  <si>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</si>
  <si>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</si>
  <si>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</si>
  <si>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</si>
  <si>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</si>
  <si>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</si>
  <si>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</si>
  <si>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</si>
  <si>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</si>
  <si>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</si>
  <si>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</si>
  <si>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</si>
  <si>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</si>
  <si>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</si>
  <si>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</si>
  <si>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</si>
  <si>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</si>
  <si>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</si>
  <si>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</si>
  <si>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</si>
  <si>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</si>
  <si>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</si>
  <si>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</si>
  <si>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</si>
  <si>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</si>
  <si>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</si>
  <si>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</si>
  <si>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</si>
  <si>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</si>
  <si>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</si>
  <si>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</si>
  <si>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</si>
  <si>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</si>
  <si>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</si>
  <si>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</si>
  <si>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</si>
  <si>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</si>
  <si>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</si>
  <si>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</si>
  <si>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</si>
  <si>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</si>
  <si>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</si>
  <si>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</si>
  <si>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</si>
  <si>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</si>
  <si>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</si>
  <si>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</si>
  <si>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</si>
  <si>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</si>
  <si>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</si>
  <si>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</si>
  <si>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</si>
  <si>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</si>
  <si>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</si>
  <si>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</si>
  <si>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</si>
  <si>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</si>
  <si>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</si>
  <si>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</si>
  <si>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</si>
  <si>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</si>
  <si>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</si>
  <si>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</si>
  <si>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</si>
  <si>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</si>
  <si>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</si>
  <si>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</si>
  <si>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</si>
  <si>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</si>
  <si>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</si>
  <si>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</si>
  <si>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</si>
  <si>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</si>
  <si>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</si>
  <si>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</si>
  <si>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</si>
  <si>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</si>
  <si>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</si>
  <si>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</si>
  <si>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</si>
  <si>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</si>
  <si>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</si>
  <si>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</si>
  <si>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</si>
  <si>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</si>
  <si>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</si>
  <si>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</si>
  <si>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</si>
  <si>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</si>
  <si>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</si>
  <si>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</si>
  <si>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</si>
  <si>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</si>
  <si>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</si>
  <si>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</si>
  <si>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</si>
  <si>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</si>
  <si>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</si>
  <si>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</si>
  <si>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</si>
  <si>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</si>
  <si>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</si>
  <si>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</si>
  <si>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</si>
  <si>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</si>
  <si>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</si>
  <si>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</si>
  <si>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</si>
  <si>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</si>
  <si>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</si>
  <si>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</si>
  <si>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</si>
  <si>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</si>
  <si>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</si>
  <si>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</si>
  <si>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</si>
  <si>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</si>
  <si>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</si>
  <si>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</si>
  <si>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</si>
  <si>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</si>
  <si>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</si>
  <si>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</si>
  <si>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</si>
  <si>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</si>
  <si>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</si>
  <si>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</si>
  <si>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</si>
  <si>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</si>
  <si>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</si>
  <si>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</si>
  <si>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</si>
  <si>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</si>
  <si>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</si>
  <si>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</si>
  <si>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</si>
  <si>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</si>
  <si>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</si>
  <si>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</si>
  <si>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</si>
  <si>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</si>
  <si>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</si>
  <si>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</si>
  <si>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</si>
  <si>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</si>
  <si>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</si>
  <si>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</si>
  <si>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</si>
  <si>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</si>
  <si>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</si>
  <si>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</si>
  <si>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</si>
  <si>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</si>
  <si>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</si>
  <si>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</si>
  <si>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</si>
  <si>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</si>
  <si>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</si>
  <si>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</si>
  <si>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</si>
  <si>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</si>
  <si>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</si>
  <si>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</si>
  <si>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</si>
  <si>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</si>
  <si>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</si>
  <si>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</si>
  <si>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</si>
  <si>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</si>
  <si>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</si>
  <si>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</si>
  <si>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</si>
  <si>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</si>
  <si>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</si>
  <si>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</si>
  <si>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</si>
  <si>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</si>
  <si>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</si>
  <si>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</si>
  <si>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</si>
  <si>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</si>
  <si>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</si>
  <si>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</si>
  <si>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</si>
  <si>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</si>
  <si>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</si>
  <si>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</si>
  <si>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</si>
  <si>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</si>
  <si>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</si>
  <si>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</si>
  <si>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</si>
  <si>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</si>
  <si>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</si>
  <si>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</si>
  <si>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</si>
  <si>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</si>
  <si>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</si>
  <si>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</si>
  <si>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</si>
  <si>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</si>
  <si>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</si>
  <si>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</si>
  <si>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</si>
  <si>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</si>
  <si>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</si>
  <si>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</si>
  <si>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</si>
  <si>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</si>
  <si>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</si>
  <si>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</si>
  <si>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</si>
  <si>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</si>
  <si>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</si>
  <si>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</si>
  <si>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</si>
  <si>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</si>
  <si>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</si>
  <si>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</si>
  <si>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</si>
  <si>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</si>
  <si>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</si>
  <si>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</si>
  <si>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</si>
  <si>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</si>
  <si>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</si>
  <si>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</si>
  <si>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</si>
  <si>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</si>
  <si>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</si>
  <si>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</si>
  <si>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</si>
  <si>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</si>
  <si>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</si>
  <si>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</si>
  <si>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</si>
  <si>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</si>
  <si>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</si>
  <si>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</si>
  <si>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</si>
  <si>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</si>
  <si>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</si>
  <si>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</si>
  <si>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</si>
  <si>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</si>
  <si>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</si>
  <si>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</si>
  <si>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</si>
  <si>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</si>
  <si>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</si>
  <si>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</si>
  <si>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</si>
  <si>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</si>
  <si>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</si>
  <si>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</si>
  <si>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</si>
  <si>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</si>
  <si>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</si>
  <si>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</si>
  <si>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</si>
  <si>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</si>
  <si>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</si>
  <si>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</si>
  <si>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</si>
  <si>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</si>
  <si>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</si>
  <si>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</si>
  <si>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</si>
  <si>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</si>
  <si>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</si>
  <si>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</si>
  <si>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</si>
  <si>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</si>
  <si>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</si>
  <si>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</si>
  <si>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</si>
  <si>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</si>
  <si>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</si>
  <si>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</si>
  <si>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</si>
  <si>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</si>
  <si>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</si>
  <si>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</si>
  <si>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</si>
  <si>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</si>
  <si>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</si>
  <si>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</si>
  <si>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</si>
  <si>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</si>
  <si>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</si>
  <si>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</si>
  <si>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</si>
  <si>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</si>
  <si>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</si>
  <si>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</si>
  <si>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</si>
  <si>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</si>
  <si>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</si>
  <si>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</si>
  <si>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</si>
  <si>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</si>
  <si>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</si>
  <si>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</si>
  <si>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</si>
  <si>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</si>
  <si>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</si>
  <si>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</si>
  <si>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</si>
  <si>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</si>
  <si>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</si>
  <si>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</si>
  <si>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</si>
  <si>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</si>
  <si>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</si>
  <si>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</si>
  <si>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</si>
  <si>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</si>
  <si>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</si>
  <si>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</si>
  <si>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</si>
  <si>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</si>
  <si>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</si>
  <si>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</si>
  <si>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</si>
  <si>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</si>
  <si>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</si>
  <si>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</si>
  <si>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</si>
  <si>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</si>
  <si>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</si>
  <si>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</si>
  <si>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</si>
  <si>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</si>
  <si>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</si>
  <si>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</si>
  <si>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</si>
  <si>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</si>
  <si>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</si>
  <si>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</si>
  <si>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</si>
  <si>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</si>
  <si>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</si>
  <si>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</si>
  <si>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</si>
  <si>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</si>
  <si>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</si>
  <si>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</si>
  <si>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</si>
  <si>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</si>
  <si>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</si>
  <si>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</si>
  <si>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</si>
  <si>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</si>
  <si>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</si>
  <si>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</si>
  <si>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</si>
  <si>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</si>
  <si>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</si>
  <si>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</si>
  <si>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</si>
  <si>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</si>
  <si>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</si>
  <si>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</si>
  <si>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</si>
  <si>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</si>
  <si>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</si>
  <si>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</si>
  <si>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</si>
  <si>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</si>
  <si>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</si>
  <si>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</si>
  <si>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</si>
  <si>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</si>
  <si>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</si>
  <si>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</si>
  <si>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</si>
  <si>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</si>
  <si>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</si>
  <si>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</si>
  <si>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</si>
  <si>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</si>
  <si>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</si>
  <si>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</si>
  <si>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</si>
  <si>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</si>
  <si>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</si>
  <si>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</si>
  <si>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</si>
  <si>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</si>
  <si>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</si>
  <si>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</si>
  <si>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</si>
  <si>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</si>
  <si>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</si>
  <si>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</si>
  <si>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</si>
  <si>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</si>
  <si>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</si>
  <si>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</si>
  <si>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</si>
  <si>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</si>
  <si>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</si>
  <si>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</si>
  <si>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</si>
  <si>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</si>
  <si>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</si>
  <si>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</si>
  <si>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</si>
  <si>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</si>
  <si>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</si>
  <si>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</si>
  <si>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</si>
  <si>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</si>
  <si>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</si>
  <si>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</si>
  <si>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</si>
  <si>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</si>
  <si>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</si>
  <si>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</si>
  <si>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</si>
  <si>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</si>
  <si>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</si>
  <si>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</si>
  <si>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</si>
  <si>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</si>
  <si>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</si>
  <si>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</si>
  <si>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</si>
  <si>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</si>
  <si>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</si>
  <si>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</si>
  <si>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</si>
  <si>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</si>
  <si>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</si>
  <si>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</si>
  <si>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</si>
  <si>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</si>
  <si>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</si>
  <si>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</si>
  <si>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</si>
  <si>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</si>
  <si>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</si>
  <si>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</si>
  <si>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</si>
  <si>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</si>
  <si>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</si>
  <si>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</si>
  <si>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</si>
  <si>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</si>
  <si>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</si>
  <si>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</si>
  <si>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</si>
  <si>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</si>
  <si>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</si>
  <si>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</si>
  <si>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</si>
  <si>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</si>
  <si>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</si>
  <si>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</si>
  <si>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</si>
  <si>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</si>
  <si>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</si>
  <si>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</si>
  <si>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</si>
  <si>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</si>
  <si>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</si>
  <si>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</si>
  <si>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</si>
  <si>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</si>
  <si>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</si>
  <si>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</si>
  <si>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</si>
  <si>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</si>
  <si>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</si>
  <si>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</si>
  <si>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</si>
  <si>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</si>
  <si>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</si>
  <si>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</si>
  <si>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</si>
  <si>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</si>
  <si>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</si>
  <si>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</si>
  <si>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</si>
  <si>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</si>
  <si>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</si>
  <si>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</si>
  <si>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</si>
  <si>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</si>
  <si>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</si>
  <si>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</si>
  <si>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</si>
  <si>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</si>
  <si>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</si>
  <si>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</si>
  <si>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</si>
  <si>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</si>
  <si>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</si>
  <si>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</si>
  <si>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</si>
  <si>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</si>
  <si>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</si>
  <si>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</si>
  <si>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</si>
  <si>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</si>
  <si>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</si>
  <si>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</si>
  <si>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</si>
  <si>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</si>
  <si>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</si>
  <si>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</si>
  <si>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</si>
  <si>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</si>
  <si>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</si>
  <si>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</si>
  <si>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</si>
  <si>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</si>
  <si>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</si>
  <si>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</si>
  <si>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</si>
  <si>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</si>
  <si>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</si>
  <si>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</si>
  <si>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</si>
  <si>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</si>
  <si>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</si>
  <si>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</si>
  <si>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</si>
  <si>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</si>
  <si>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</si>
  <si>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</si>
  <si>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</si>
  <si>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</si>
  <si>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</si>
  <si>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</si>
  <si>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</si>
  <si>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</si>
  <si>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</si>
  <si>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</si>
  <si>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</si>
  <si>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</si>
  <si>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</si>
  <si>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</si>
  <si>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</si>
  <si>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</si>
  <si>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</si>
  <si>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</si>
  <si>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</si>
  <si>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</si>
  <si>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</si>
  <si>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</si>
  <si>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</si>
  <si>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</si>
  <si>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</si>
  <si>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</si>
  <si>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</si>
  <si>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</si>
  <si>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</si>
  <si>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</si>
  <si>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</si>
  <si>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</si>
  <si>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</si>
  <si>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</si>
  <si>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</si>
  <si>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</si>
  <si>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</si>
  <si>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</si>
  <si>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</si>
  <si>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</si>
  <si>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</si>
  <si>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</si>
  <si>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</si>
  <si>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</si>
  <si>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</si>
  <si>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</si>
  <si>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</si>
  <si>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</si>
  <si>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</si>
  <si>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</si>
  <si>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</si>
  <si>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</si>
  <si>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</si>
  <si>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</si>
  <si>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</si>
  <si>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</si>
  <si>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</si>
  <si>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</si>
  <si>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</si>
  <si>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</si>
  <si>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</si>
  <si>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</si>
  <si>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</si>
  <si>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</si>
  <si>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</si>
  <si>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</si>
  <si>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</si>
  <si>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</si>
  <si>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</si>
  <si>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</si>
  <si>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</si>
  <si>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</si>
  <si>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</si>
  <si>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</si>
  <si>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</si>
  <si>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</si>
  <si>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</si>
  <si>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</si>
  <si>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</si>
  <si>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</si>
  <si>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</si>
  <si>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</si>
  <si>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</si>
  <si>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</si>
  <si>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</si>
  <si>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</si>
  <si>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</si>
  <si>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</si>
  <si>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</si>
  <si>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</si>
  <si>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</si>
  <si>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</si>
  <si>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</si>
  <si>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</si>
  <si>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</si>
  <si>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</si>
  <si>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</si>
  <si>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</si>
  <si>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</si>
  <si>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</si>
  <si>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</si>
  <si>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</si>
  <si>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</si>
  <si>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</si>
  <si>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</si>
  <si>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</si>
  <si>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</si>
  <si>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</si>
  <si>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</si>
  <si>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</si>
  <si>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</si>
  <si>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</si>
  <si>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</si>
  <si>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</si>
  <si>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</si>
  <si>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</si>
  <si>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</si>
  <si>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</si>
  <si>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</si>
  <si>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</si>
  <si>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</si>
  <si>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</si>
  <si>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</si>
  <si>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</si>
  <si>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</si>
  <si>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</si>
  <si>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</si>
  <si>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</si>
  <si>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</si>
  <si>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</si>
  <si>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</si>
  <si>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</si>
  <si>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</si>
  <si>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</si>
  <si>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</si>
  <si>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</si>
  <si>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</si>
  <si>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</si>
  <si>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</si>
  <si>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</si>
  <si>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</si>
  <si>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</si>
  <si>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</si>
  <si>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</si>
  <si>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</si>
  <si>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</si>
  <si>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</si>
  <si>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</si>
  <si>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</si>
  <si>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</si>
  <si>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</si>
  <si>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</si>
  <si>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</si>
  <si>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</si>
  <si>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</si>
  <si>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</si>
  <si>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</si>
  <si>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</si>
  <si>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</si>
  <si>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</si>
  <si>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</si>
  <si>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</si>
  <si>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</si>
  <si>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</si>
  <si>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</si>
  <si>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</si>
  <si>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</si>
  <si>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</si>
  <si>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</si>
  <si>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</si>
  <si>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</si>
  <si>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</si>
  <si>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</si>
  <si>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</si>
  <si>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</si>
  <si>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</si>
  <si>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</si>
  <si>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</si>
  <si>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</si>
  <si>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</si>
  <si>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</si>
  <si>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</si>
  <si>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</si>
  <si>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</si>
  <si>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</si>
  <si>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</si>
  <si>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</si>
  <si>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</si>
  <si>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</si>
  <si>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</si>
  <si>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</si>
  <si>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</si>
  <si>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</si>
  <si>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</si>
  <si>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</si>
  <si>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</si>
  <si>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</si>
  <si>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</si>
  <si>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</si>
  <si>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</si>
  <si>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</si>
  <si>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</si>
  <si>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</si>
  <si>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</si>
  <si>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</si>
  <si>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</si>
  <si>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</si>
  <si>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</si>
  <si>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</si>
  <si>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</si>
  <si>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</si>
  <si>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</si>
  <si>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</si>
  <si>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</si>
  <si>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</si>
  <si>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</si>
  <si>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</si>
  <si>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</si>
  <si>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</si>
  <si>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</si>
  <si>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</si>
  <si>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</si>
  <si>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</si>
  <si>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</si>
  <si>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</si>
  <si>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</si>
  <si>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</si>
  <si>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</si>
  <si>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</si>
  <si>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</si>
  <si>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</si>
  <si>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</si>
  <si>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</si>
  <si>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</si>
  <si>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</si>
  <si>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</si>
  <si>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</si>
  <si>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</si>
  <si>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</si>
  <si>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</si>
  <si>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</si>
  <si>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</si>
  <si>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</si>
  <si>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</si>
  <si>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</si>
  <si>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</si>
  <si>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</si>
  <si>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</si>
  <si>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</si>
  <si>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</si>
  <si>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</si>
  <si>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</si>
  <si>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</si>
  <si>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</si>
  <si>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</si>
  <si>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</si>
  <si>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</si>
  <si>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</si>
  <si>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</si>
  <si>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</si>
  <si>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</si>
  <si>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</si>
  <si>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</si>
  <si>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</si>
  <si>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</si>
  <si>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</si>
  <si>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</si>
  <si>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</si>
  <si>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</si>
  <si>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</si>
  <si>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</si>
  <si>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</si>
  <si>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</si>
  <si>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</si>
  <si>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</si>
  <si>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</si>
  <si>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</si>
  <si>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</si>
  <si>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</si>
  <si>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</si>
  <si>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</si>
  <si>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</si>
  <si>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</si>
  <si>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</si>
  <si>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</si>
  <si>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</si>
  <si>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</si>
  <si>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</si>
  <si>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</si>
  <si>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</si>
  <si>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</si>
  <si>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</si>
  <si>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</si>
  <si>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</si>
  <si>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</si>
  <si>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</si>
  <si>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</si>
  <si>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</si>
  <si>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</si>
  <si>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</si>
  <si>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</si>
  <si>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</si>
  <si>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</si>
  <si>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</si>
  <si>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</si>
  <si>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</si>
  <si>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</si>
  <si>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</si>
  <si>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</si>
  <si>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</si>
  <si>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</si>
  <si>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</si>
  <si>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</si>
  <si>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</si>
  <si>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</si>
  <si>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</si>
  <si>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</si>
  <si>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</si>
  <si>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</si>
  <si>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</si>
  <si>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</si>
  <si>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</si>
  <si>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</si>
  <si>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</si>
  <si>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</si>
  <si>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</si>
  <si>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</si>
  <si>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</si>
  <si>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</si>
  <si>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</si>
  <si>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</si>
  <si>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</si>
  <si>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</si>
  <si>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</si>
  <si>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</si>
  <si>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</si>
  <si>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</si>
  <si>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</si>
  <si>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</si>
  <si>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</si>
  <si>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</si>
  <si>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</si>
  <si>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</si>
  <si>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</si>
  <si>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</si>
  <si>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</si>
  <si>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</si>
  <si>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</si>
  <si>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</si>
  <si>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</si>
  <si>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</si>
  <si>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</si>
  <si>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</si>
  <si>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</si>
  <si>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</si>
  <si>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</si>
  <si>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</si>
  <si>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</si>
  <si>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</si>
  <si>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</si>
  <si>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</si>
  <si>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</si>
  <si>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</si>
  <si>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</si>
  <si>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</si>
  <si>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</si>
  <si>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</si>
  <si>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</si>
  <si>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</si>
  <si>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</si>
  <si>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</si>
  <si>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</si>
  <si>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</si>
  <si>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</si>
  <si>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</si>
  <si>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</si>
  <si>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</si>
  <si>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</si>
  <si>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</si>
  <si>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</si>
  <si>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</si>
  <si>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</si>
  <si>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</si>
  <si>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</si>
  <si>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</si>
  <si>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</si>
  <si>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</si>
  <si>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</si>
  <si>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</si>
  <si>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</si>
  <si>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</si>
  <si>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</si>
  <si>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</si>
  <si>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</si>
  <si>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</si>
  <si>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</si>
  <si>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</si>
  <si>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</si>
  <si>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</si>
  <si>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</si>
  <si>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</si>
  <si>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</si>
  <si>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</si>
  <si>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</si>
  <si>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</si>
  <si>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</si>
  <si>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</si>
  <si>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</si>
  <si>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</si>
  <si>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</si>
  <si>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</si>
  <si>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</si>
  <si>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</si>
  <si>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</si>
  <si>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</si>
  <si>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</si>
  <si>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</si>
  <si>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</si>
  <si>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</si>
  <si>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</si>
  <si>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</si>
  <si>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</si>
  <si>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</si>
  <si>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</si>
  <si>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</si>
  <si>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</si>
  <si>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</si>
  <si>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</si>
  <si>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</si>
  <si>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</si>
  <si>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</si>
  <si>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</si>
  <si>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</si>
  <si>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</si>
  <si>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</si>
  <si>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</si>
  <si>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</si>
  <si>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</si>
  <si>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</si>
  <si>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</si>
  <si>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</si>
  <si>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</si>
  <si>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</si>
  <si>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</si>
  <si>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</si>
  <si>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</si>
  <si>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</si>
  <si>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</si>
  <si>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</si>
  <si>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</si>
  <si>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</si>
  <si>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</si>
  <si>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</si>
  <si>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</si>
  <si>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</si>
  <si>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</si>
  <si>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</si>
  <si>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</si>
  <si>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</si>
  <si>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</si>
  <si>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</si>
  <si>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</si>
  <si>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</si>
  <si>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</si>
  <si>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</si>
  <si>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</si>
  <si>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</si>
  <si>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</si>
  <si>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</si>
  <si>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</si>
  <si>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</si>
  <si>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</si>
  <si>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</si>
  <si>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</si>
  <si>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</si>
  <si>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</si>
  <si>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</si>
  <si>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</si>
  <si>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</si>
  <si>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</si>
  <si>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</si>
  <si>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</si>
  <si>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</si>
  <si>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</si>
  <si>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</si>
  <si>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</si>
  <si>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</si>
  <si>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</si>
  <si>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</si>
  <si>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</si>
  <si>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</si>
  <si>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</si>
  <si>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</si>
  <si>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</si>
  <si>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</si>
  <si>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</si>
  <si>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</si>
  <si>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</si>
  <si>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</si>
  <si>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</si>
  <si>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</si>
  <si>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</si>
  <si>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</si>
  <si>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</si>
  <si>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</si>
  <si>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</si>
  <si>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</si>
  <si>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</si>
  <si>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</si>
  <si>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</si>
  <si>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</si>
  <si>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</si>
  <si>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</si>
  <si>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</si>
  <si>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</si>
  <si>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</si>
  <si>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</si>
  <si>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</si>
  <si>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</si>
  <si>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</si>
  <si>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</si>
  <si>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</si>
  <si>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</si>
  <si>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</si>
  <si>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</si>
  <si>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</si>
  <si>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</si>
  <si>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</si>
  <si>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</si>
  <si>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</si>
  <si>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</si>
  <si>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</si>
  <si>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</si>
  <si>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</si>
  <si>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</si>
  <si>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</si>
  <si>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</si>
  <si>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</si>
  <si>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</si>
  <si>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</si>
  <si>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</si>
  <si>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</si>
  <si>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</si>
  <si>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</si>
  <si>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</si>
  <si>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</si>
  <si>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</si>
  <si>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</si>
  <si>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</si>
  <si>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</si>
  <si>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</si>
  <si>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</si>
  <si>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</si>
  <si>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</si>
  <si>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</si>
  <si>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</si>
  <si>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</si>
  <si>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</si>
  <si>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</si>
  <si>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</si>
  <si>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</si>
  <si>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</si>
  <si>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</si>
  <si>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</si>
  <si>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</si>
  <si>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</si>
  <si>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</si>
  <si>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</si>
  <si>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</si>
  <si>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</si>
  <si>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</si>
  <si>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</si>
  <si>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</si>
  <si>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</si>
  <si>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</si>
  <si>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</si>
  <si>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</si>
  <si>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</si>
  <si>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</si>
  <si>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</si>
  <si>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</si>
  <si>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</si>
  <si>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</si>
  <si>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</si>
  <si>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</si>
  <si>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</si>
  <si>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</si>
  <si>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</si>
  <si>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</si>
  <si>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</si>
  <si>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</si>
  <si>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</si>
  <si>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</si>
  <si>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</si>
  <si>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</si>
  <si>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</si>
  <si>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</si>
  <si>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</si>
  <si>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</si>
  <si>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</si>
  <si>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</si>
  <si>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</si>
  <si>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</si>
  <si>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</si>
  <si>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</si>
  <si>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</si>
  <si>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</si>
  <si>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</si>
  <si>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</si>
  <si>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</si>
  <si>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</si>
  <si>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</si>
  <si>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</si>
  <si>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</si>
  <si>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</si>
  <si>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</si>
  <si>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</si>
  <si>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</si>
  <si>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</si>
  <si>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</si>
  <si>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</si>
  <si>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</si>
  <si>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</si>
  <si>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</si>
  <si>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</si>
  <si>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</si>
  <si>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</si>
  <si>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</si>
  <si>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</si>
  <si>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</si>
  <si>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</si>
  <si>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</si>
  <si>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</si>
  <si>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</si>
  <si>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</si>
  <si>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</si>
  <si>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</si>
  <si>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</si>
  <si>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</si>
  <si>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</si>
  <si>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</si>
  <si>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</si>
  <si>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</si>
  <si>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</si>
  <si>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</si>
  <si>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</si>
  <si>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</si>
  <si>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</si>
  <si>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</si>
  <si>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</si>
  <si>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</si>
  <si>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</si>
  <si>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</si>
  <si>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</si>
  <si>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</si>
  <si>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</si>
  <si>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</si>
  <si>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</si>
  <si>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</si>
  <si>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</si>
  <si>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</si>
  <si>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</si>
  <si>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</si>
  <si>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</si>
  <si>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</si>
  <si>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</si>
  <si>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</si>
  <si>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</si>
  <si>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</si>
  <si>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</si>
  <si>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</si>
  <si>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</si>
  <si>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</si>
  <si>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</si>
  <si>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</si>
  <si>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</si>
  <si>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</si>
  <si>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</si>
  <si>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</si>
  <si>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</si>
  <si>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</si>
  <si>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</si>
  <si>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</si>
  <si>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</si>
  <si>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</si>
  <si>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</si>
  <si>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</si>
  <si>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</si>
  <si>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</si>
  <si>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</si>
  <si>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</si>
  <si>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</si>
  <si>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</si>
  <si>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</si>
  <si>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</si>
  <si>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</si>
  <si>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</si>
  <si>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</si>
  <si>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</si>
  <si>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</si>
  <si>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</si>
  <si>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</si>
  <si>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</si>
  <si>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</si>
  <si>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</si>
  <si>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</si>
  <si>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</si>
  <si>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</si>
  <si>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</si>
  <si>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</si>
  <si>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</si>
  <si>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</si>
  <si>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</si>
  <si>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</si>
  <si>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</si>
  <si>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</si>
  <si>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</si>
  <si>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</si>
  <si>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</si>
  <si>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</si>
  <si>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</si>
  <si>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</si>
  <si>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</si>
  <si>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</si>
  <si>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</si>
  <si>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</si>
  <si>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</si>
  <si>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</si>
  <si>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</si>
  <si>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</si>
  <si>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</si>
  <si>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</si>
  <si>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</si>
  <si>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</si>
  <si>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</si>
  <si>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</si>
  <si>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</si>
  <si>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</si>
  <si>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</si>
  <si>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</si>
  <si>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</si>
  <si>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</si>
  <si>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</si>
  <si>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</si>
  <si>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</si>
  <si>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</si>
  <si>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</si>
  <si>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</si>
  <si>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</si>
  <si>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</si>
  <si>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</si>
  <si>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</si>
  <si>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</si>
  <si>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</si>
  <si>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</si>
  <si>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</si>
  <si>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</si>
  <si>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</si>
  <si>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</si>
  <si>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</si>
  <si>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</si>
  <si>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</si>
  <si>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</si>
  <si>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</si>
  <si>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</si>
  <si>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</si>
  <si>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</si>
  <si>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</si>
  <si>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</si>
  <si>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</si>
  <si>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</si>
  <si>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</si>
  <si>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</si>
  <si>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</si>
  <si>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</si>
  <si>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</si>
  <si>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</si>
  <si>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</si>
  <si>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</si>
  <si>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</si>
  <si>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</si>
  <si>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</si>
  <si>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</si>
  <si>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</si>
  <si>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</si>
  <si>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</si>
  <si>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</si>
  <si>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</si>
  <si>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</si>
  <si>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</si>
  <si>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</si>
  <si>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</si>
  <si>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</si>
  <si>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</si>
  <si>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</si>
  <si>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</si>
  <si>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</si>
  <si>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</si>
  <si>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</si>
  <si>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</si>
  <si>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</si>
  <si>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</si>
  <si>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</si>
  <si>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</si>
  <si>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</si>
  <si>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</si>
  <si>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</si>
  <si>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</si>
  <si>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</si>
  <si>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</si>
  <si>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</si>
  <si>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</si>
  <si>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</si>
  <si>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</si>
  <si>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</si>
  <si>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</si>
  <si>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</si>
  <si>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</si>
  <si>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</si>
  <si>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</si>
  <si>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</si>
  <si>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</si>
  <si>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</si>
  <si>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</si>
  <si>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</si>
  <si>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</si>
  <si>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</si>
  <si>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</si>
  <si>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</si>
  <si>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</si>
  <si>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</si>
  <si>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</si>
  <si>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</si>
  <si>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</si>
  <si>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</si>
  <si>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</si>
  <si>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</si>
  <si>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</si>
  <si>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</si>
  <si>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</si>
  <si>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</si>
  <si>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</si>
  <si>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</si>
  <si>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</si>
  <si>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</si>
  <si>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</si>
  <si>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</si>
  <si>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</si>
  <si>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</si>
  <si>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</si>
  <si>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</si>
  <si>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</si>
  <si>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</si>
  <si>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</si>
  <si>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</si>
  <si>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</si>
  <si>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</si>
  <si>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</si>
  <si>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</si>
  <si>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</si>
  <si>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</si>
  <si>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</si>
  <si>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</si>
  <si>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</si>
  <si>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</si>
  <si>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</si>
  <si>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</si>
  <si>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</si>
  <si>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</si>
  <si>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</si>
  <si>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</si>
  <si>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</si>
  <si>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</si>
  <si>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</si>
  <si>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</si>
  <si>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</si>
  <si>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</si>
  <si>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</si>
  <si>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</si>
  <si>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</si>
  <si>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</si>
  <si>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</si>
  <si>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</si>
  <si>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</si>
  <si>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</si>
  <si>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</si>
  <si>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</si>
  <si>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</si>
  <si>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</si>
  <si>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</si>
  <si>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</si>
  <si>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</si>
  <si>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</si>
  <si>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</si>
  <si>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</si>
  <si>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</si>
  <si>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</si>
  <si>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</si>
  <si>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</si>
  <si>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</si>
  <si>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</si>
  <si>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</si>
  <si>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</si>
  <si>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</si>
  <si>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</si>
  <si>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</si>
  <si>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</si>
  <si>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</si>
  <si>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</si>
  <si>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</si>
  <si>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</si>
  <si>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</si>
  <si>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</si>
  <si>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</si>
  <si>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</si>
  <si>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</si>
  <si>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</si>
  <si>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</si>
  <si>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</si>
  <si>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</si>
  <si>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</si>
  <si>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</si>
  <si>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</si>
  <si>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</si>
  <si>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</si>
  <si>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</si>
  <si>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</si>
  <si>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</si>
  <si>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</si>
  <si>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</si>
  <si>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</si>
  <si>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</si>
  <si>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</si>
  <si>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</si>
  <si>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</si>
  <si>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</si>
  <si>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</si>
  <si>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</si>
  <si>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</si>
  <si>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</si>
  <si>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</si>
  <si>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</si>
  <si>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</si>
  <si>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</si>
  <si>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</si>
  <si>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</si>
  <si>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</si>
  <si>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</si>
  <si>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</si>
  <si>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</si>
  <si>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</si>
  <si>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</si>
  <si>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</si>
  <si>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</si>
  <si>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</si>
  <si>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</si>
  <si>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</si>
  <si>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</si>
  <si>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</si>
  <si>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</si>
  <si>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</si>
  <si>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</si>
  <si>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</si>
  <si>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</si>
  <si>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</si>
  <si>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</si>
  <si>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</si>
  <si>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</si>
  <si>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</si>
  <si>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</si>
  <si>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</si>
  <si>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</si>
  <si>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</si>
  <si>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</si>
  <si>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</si>
  <si>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</si>
  <si>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</si>
  <si>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</si>
  <si>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</si>
  <si>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</si>
  <si>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</si>
  <si>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</si>
  <si>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</si>
  <si>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</si>
  <si>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</si>
  <si>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</si>
  <si>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</si>
  <si>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</si>
  <si>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</si>
  <si>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</si>
  <si>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</si>
  <si>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</si>
  <si>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</si>
  <si>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</si>
  <si>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</si>
  <si>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</si>
  <si>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</si>
  <si>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</si>
  <si>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</si>
  <si>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</si>
  <si>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</si>
  <si>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</si>
  <si>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</si>
  <si>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</si>
  <si>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</si>
  <si>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</si>
  <si>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</si>
  <si>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</si>
  <si>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</si>
  <si>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</si>
  <si>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</si>
  <si>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</si>
  <si>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</si>
  <si>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</si>
  <si>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</si>
  <si>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</si>
  <si>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</si>
  <si>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</si>
  <si>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</si>
  <si>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</si>
  <si>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</si>
  <si>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</si>
  <si>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</si>
  <si>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</si>
  <si>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</si>
  <si>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</si>
  <si>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</si>
  <si>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</si>
  <si>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</si>
  <si>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</si>
  <si>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</si>
  <si>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</si>
  <si>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</si>
  <si>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</si>
  <si>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</si>
  <si>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</si>
  <si>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</si>
  <si>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</si>
  <si>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</si>
  <si>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</si>
  <si>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</si>
  <si>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</si>
  <si>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</si>
  <si>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</si>
  <si>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</si>
  <si>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</si>
  <si>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</si>
  <si>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</si>
  <si>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</si>
  <si>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</si>
  <si>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</si>
  <si>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</si>
  <si>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</si>
  <si>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</si>
  <si>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</si>
  <si>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</si>
  <si>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</si>
  <si>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</si>
  <si>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</si>
  <si>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</si>
  <si>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</si>
  <si>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</si>
  <si>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</si>
  <si>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</si>
  <si>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</si>
  <si>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</si>
  <si>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</si>
  <si>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</si>
  <si>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</si>
  <si>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</si>
  <si>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</si>
  <si>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</si>
  <si>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</si>
  <si>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</si>
  <si>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</si>
  <si>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</si>
  <si>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</si>
  <si>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</si>
  <si>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</si>
  <si>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</si>
  <si>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</si>
  <si>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</si>
  <si>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</si>
  <si>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</si>
  <si>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</si>
  <si>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</si>
  <si>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</si>
  <si>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</si>
  <si>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</si>
  <si>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</si>
  <si>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</si>
  <si>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</si>
  <si>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</si>
  <si>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</si>
  <si>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</si>
  <si>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</si>
  <si>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</si>
  <si>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</si>
  <si>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</si>
  <si>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</si>
  <si>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</si>
  <si>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</si>
  <si>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</si>
  <si>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</si>
  <si>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</si>
  <si>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</si>
  <si>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</si>
  <si>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</si>
  <si>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</si>
  <si>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</si>
  <si>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</si>
  <si>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</si>
  <si>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</si>
  <si>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</si>
  <si>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</si>
  <si>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</si>
  <si>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</si>
  <si>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</si>
  <si>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</si>
  <si>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</si>
  <si>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</si>
  <si>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</si>
  <si>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</si>
  <si>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</si>
  <si>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</si>
  <si>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</si>
  <si>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</si>
  <si>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</si>
  <si>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</si>
  <si>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</si>
  <si>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</si>
  <si>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</si>
  <si>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</si>
  <si>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</si>
  <si>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</si>
  <si>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</si>
  <si>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</si>
  <si>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</si>
  <si>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</si>
  <si>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</si>
  <si>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</si>
  <si>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</si>
  <si>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</si>
  <si>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</si>
  <si>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</si>
  <si>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</si>
  <si>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</si>
  <si>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</si>
  <si>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</si>
  <si>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</si>
  <si>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</si>
  <si>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</si>
  <si>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</si>
  <si>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</si>
  <si>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</si>
  <si>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</si>
  <si>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</si>
  <si>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</si>
  <si>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</si>
  <si>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</si>
  <si>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</si>
  <si>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</si>
  <si>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</si>
  <si>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</si>
  <si>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</si>
  <si>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</si>
  <si>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</si>
  <si>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</si>
  <si>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</si>
  <si>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</si>
  <si>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</si>
  <si>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</si>
  <si>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</si>
  <si>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</si>
  <si>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</si>
  <si>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</si>
  <si>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</si>
  <si>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</si>
  <si>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</si>
  <si>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</si>
  <si>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</si>
  <si>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</si>
  <si>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</si>
  <si>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</si>
  <si>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</si>
  <si>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</si>
  <si>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</si>
  <si>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</si>
  <si>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</si>
  <si>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</si>
  <si>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</si>
  <si>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</si>
  <si>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</si>
  <si>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</si>
  <si>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</si>
  <si>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</si>
  <si>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</si>
  <si>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</si>
  <si>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</si>
  <si>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</si>
  <si>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</si>
  <si>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</si>
  <si>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</si>
  <si>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</si>
  <si>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</si>
  <si>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</si>
  <si>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</si>
  <si>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</si>
  <si>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</si>
  <si>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</si>
  <si>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</si>
  <si>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</si>
  <si>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</si>
  <si>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</si>
  <si>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</si>
  <si>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</si>
  <si>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</si>
  <si>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</si>
  <si>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</si>
  <si>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</si>
  <si>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</si>
  <si>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</si>
  <si>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</si>
  <si>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</si>
  <si>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</si>
  <si>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</si>
  <si>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</si>
  <si>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</si>
  <si>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</si>
  <si>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</si>
  <si>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</si>
  <si>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</si>
  <si>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</si>
  <si>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</si>
  <si>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</si>
  <si>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</si>
  <si>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</si>
  <si>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</si>
  <si>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</si>
  <si>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</si>
  <si>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</si>
  <si>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</si>
  <si>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</si>
  <si>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</si>
  <si>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</si>
  <si>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</si>
  <si>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</si>
  <si>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</si>
  <si>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</si>
  <si>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</si>
  <si>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</si>
  <si>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</si>
  <si>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</si>
  <si>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</si>
  <si>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</si>
  <si>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</si>
  <si>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</si>
  <si>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</si>
  <si>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</si>
  <si>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</si>
  <si>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</si>
  <si>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</si>
  <si>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</si>
  <si>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</si>
  <si>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</si>
  <si>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</si>
  <si>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</si>
  <si>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</si>
  <si>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</si>
  <si>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</si>
  <si>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</si>
  <si>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</si>
  <si>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</si>
  <si>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</si>
  <si>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</si>
  <si>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</si>
  <si>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</si>
  <si>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</si>
  <si>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</si>
  <si>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</si>
  <si>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</si>
  <si>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</si>
  <si>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</si>
  <si>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</si>
  <si>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</si>
  <si>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</si>
  <si>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</si>
  <si>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</si>
  <si>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</si>
  <si>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</si>
  <si>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</si>
  <si>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</si>
  <si>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</si>
  <si>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</si>
  <si>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</si>
  <si>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</si>
  <si>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</si>
  <si>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</si>
  <si>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</si>
  <si>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</si>
  <si>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</si>
  <si>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</si>
  <si>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</si>
  <si>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</si>
  <si>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</si>
  <si>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</si>
  <si>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</si>
  <si>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</si>
  <si>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</si>
  <si>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</si>
  <si>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</si>
  <si>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</si>
  <si>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</si>
  <si>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</si>
  <si>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</si>
  <si>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</si>
  <si>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</si>
  <si>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</si>
  <si>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</si>
  <si>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</si>
  <si>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</si>
  <si>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</si>
  <si>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</si>
  <si>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</si>
  <si>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</si>
  <si>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</si>
  <si>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</si>
  <si>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</si>
  <si>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</si>
  <si>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</si>
  <si>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</si>
  <si>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</si>
  <si>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</si>
  <si>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</si>
  <si>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</si>
  <si>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</si>
  <si>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</si>
  <si>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</si>
  <si>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</si>
  <si>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</si>
  <si>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</si>
  <si>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</si>
  <si>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</si>
  <si>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</si>
  <si>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</si>
  <si>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</si>
  <si>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</si>
  <si>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</si>
  <si>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</si>
  <si>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</si>
  <si>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</si>
  <si>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</si>
  <si>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</si>
  <si>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</si>
  <si>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</si>
  <si>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</si>
  <si>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</si>
  <si>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</si>
  <si>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</si>
  <si>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</si>
  <si>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</si>
  <si>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</si>
  <si>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</si>
  <si>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</si>
  <si>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</si>
  <si>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</si>
  <si>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</si>
  <si>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</si>
  <si>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</si>
  <si>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</si>
  <si>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</si>
  <si>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</si>
  <si>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</si>
  <si>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</si>
  <si>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</si>
  <si>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</si>
  <si>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</si>
  <si>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</si>
  <si>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</si>
  <si>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</si>
  <si>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</si>
  <si>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</si>
  <si>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</si>
  <si>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</si>
  <si>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</si>
  <si>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</si>
  <si>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</si>
  <si>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</si>
  <si>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</si>
  <si>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</si>
  <si>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</si>
  <si>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</si>
  <si>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</si>
  <si>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</si>
  <si>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</si>
  <si>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</si>
  <si>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</si>
  <si>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</si>
  <si>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</si>
  <si>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</si>
  <si>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</si>
  <si>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</si>
  <si>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</si>
  <si>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</si>
  <si>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</si>
  <si>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</si>
  <si>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</si>
  <si>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</si>
  <si>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</si>
  <si>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</si>
  <si>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</si>
  <si>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</si>
  <si>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</si>
  <si>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</si>
  <si>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</si>
  <si>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</si>
  <si>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</si>
  <si>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</si>
  <si>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</si>
  <si>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</si>
  <si>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</si>
  <si>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</si>
  <si>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</si>
  <si>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</si>
  <si>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</si>
  <si>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</si>
  <si>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</si>
  <si>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</si>
  <si>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</si>
  <si>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</si>
  <si>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</si>
  <si>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</si>
  <si>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</si>
  <si>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</si>
  <si>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</si>
  <si>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</si>
  <si>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</si>
  <si>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</si>
  <si>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</si>
  <si>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</si>
  <si>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</si>
  <si>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</si>
  <si>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</si>
  <si>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</si>
  <si>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</si>
  <si>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</si>
  <si>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</si>
  <si>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</si>
  <si>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</si>
  <si>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</si>
  <si>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</si>
  <si>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</si>
  <si>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</si>
  <si>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</si>
  <si>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</si>
  <si>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</si>
  <si>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</si>
  <si>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</si>
  <si>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</si>
  <si>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</si>
  <si>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</si>
  <si>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</si>
  <si>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</si>
  <si>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</si>
  <si>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</si>
  <si>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</si>
  <si>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</si>
  <si>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</si>
  <si>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</si>
  <si>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</si>
  <si>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</si>
  <si>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</si>
  <si>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</si>
  <si>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</si>
  <si>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</si>
  <si>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</si>
  <si>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</si>
  <si>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</si>
  <si>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</si>
  <si>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</si>
  <si>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</si>
  <si>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</si>
  <si>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</si>
  <si>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</si>
  <si>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</si>
  <si>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</si>
  <si>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</si>
  <si>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</si>
  <si>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</si>
  <si>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</si>
  <si>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</si>
  <si>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</si>
  <si>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</si>
  <si>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</si>
  <si>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</si>
  <si>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</si>
  <si>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</si>
  <si>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</si>
  <si>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</si>
  <si>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</si>
  <si>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</si>
  <si>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</si>
  <si>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</si>
  <si>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</si>
  <si>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</si>
  <si>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</si>
  <si>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</si>
  <si>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</si>
  <si>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</si>
  <si>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</si>
  <si>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</si>
  <si>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</si>
  <si>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</si>
  <si>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</si>
  <si>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</si>
  <si>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</si>
  <si>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</si>
  <si>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</si>
  <si>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</si>
  <si>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</si>
  <si>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</si>
  <si>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</si>
  <si>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</si>
  <si>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</si>
  <si>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</si>
  <si>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</si>
  <si>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</si>
  <si>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</si>
  <si>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</si>
  <si>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</si>
  <si>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</si>
  <si>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</si>
  <si>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</si>
  <si>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</si>
  <si>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</si>
  <si>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</si>
  <si>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</si>
  <si>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</si>
  <si>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</si>
  <si>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</si>
  <si>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</si>
  <si>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</si>
  <si>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</si>
  <si>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</si>
  <si>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</si>
  <si>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</si>
  <si>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</si>
  <si>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</si>
  <si>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</si>
  <si>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</si>
  <si>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</si>
  <si>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</si>
  <si>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</si>
  <si>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</si>
  <si>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</si>
  <si>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</si>
  <si>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</si>
  <si>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</si>
  <si>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</si>
  <si>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</si>
  <si>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</si>
  <si>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</si>
  <si>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</si>
  <si>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</si>
  <si>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</si>
  <si>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</si>
  <si>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</si>
  <si>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</si>
  <si>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</si>
  <si>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</si>
  <si>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</si>
  <si>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</si>
  <si>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</si>
  <si>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</si>
  <si>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</si>
  <si>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</si>
  <si>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</si>
  <si>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</si>
  <si>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</si>
  <si>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</si>
  <si>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</si>
  <si>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</si>
  <si>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</si>
  <si>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</si>
  <si>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</si>
  <si>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</si>
  <si>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</si>
  <si>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</si>
  <si>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</si>
  <si>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</si>
  <si>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</si>
  <si>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</si>
  <si>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</si>
  <si>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</si>
  <si>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</si>
  <si>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</si>
  <si>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</si>
  <si>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</si>
  <si>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</si>
  <si>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</si>
  <si>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</si>
  <si>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</si>
  <si>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</si>
  <si>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</si>
  <si>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</si>
  <si>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</si>
  <si>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</si>
  <si>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</si>
  <si>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</si>
  <si>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</si>
  <si>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</si>
  <si>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</si>
  <si>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</si>
  <si>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</si>
  <si>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</si>
  <si>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</si>
  <si>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</si>
  <si>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</si>
  <si>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</si>
  <si>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</si>
  <si>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</si>
  <si>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</si>
  <si>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</si>
  <si>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</si>
  <si>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</si>
  <si>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</si>
  <si>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</si>
  <si>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</si>
  <si>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</si>
  <si>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</si>
  <si>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</si>
  <si>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</si>
  <si>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</si>
  <si>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</si>
  <si>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</si>
  <si>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</si>
  <si>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</si>
  <si>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</si>
  <si>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</si>
  <si>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</si>
  <si>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</si>
  <si>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</si>
  <si>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</si>
  <si>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</si>
  <si>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</si>
  <si>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</si>
  <si>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</si>
  <si>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</si>
  <si>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</si>
  <si>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</si>
  <si>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</si>
  <si>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</si>
  <si>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</si>
  <si>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</si>
  <si>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</si>
  <si>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</si>
  <si>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</si>
  <si>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</si>
  <si>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</si>
  <si>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</si>
  <si>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</si>
  <si>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</si>
  <si>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</si>
  <si>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</si>
  <si>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</si>
  <si>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</si>
  <si>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</si>
  <si>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</si>
  <si>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</si>
  <si>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</si>
  <si>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</si>
  <si>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</si>
  <si>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</si>
  <si>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</si>
  <si>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</si>
  <si>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</si>
  <si>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</si>
  <si>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</si>
  <si>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</si>
  <si>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</si>
  <si>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</si>
  <si>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</si>
  <si>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</si>
  <si>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</si>
  <si>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</si>
  <si>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</si>
  <si>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</si>
  <si>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</si>
  <si>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</si>
  <si>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</si>
  <si>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</si>
  <si>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</si>
  <si>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</si>
  <si>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</si>
  <si>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</si>
  <si>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</si>
  <si>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</si>
  <si>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</si>
  <si>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</si>
  <si>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</si>
  <si>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</si>
  <si>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</si>
  <si>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</si>
  <si>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</si>
  <si>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</si>
  <si>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</si>
  <si>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</si>
  <si>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</si>
  <si>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</si>
  <si>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</si>
  <si>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</si>
  <si>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</si>
  <si>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</si>
  <si>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</si>
  <si>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</si>
  <si>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</si>
  <si>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</si>
  <si>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</si>
  <si>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</si>
  <si>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</si>
  <si>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</si>
  <si>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</si>
  <si>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</si>
  <si>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</si>
  <si>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</si>
  <si>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</si>
  <si>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</si>
  <si>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</si>
  <si>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</si>
  <si>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</si>
  <si>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</si>
  <si>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</si>
  <si>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</si>
  <si>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</si>
  <si>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</si>
  <si>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</si>
  <si>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</si>
  <si>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</si>
  <si>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</si>
  <si>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</si>
  <si>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</si>
  <si>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</si>
  <si>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</si>
  <si>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</si>
  <si>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</si>
  <si>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</si>
  <si>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</si>
  <si>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</si>
  <si>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</si>
  <si>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</si>
  <si>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</si>
  <si>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</si>
  <si>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</si>
  <si>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</si>
  <si>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</si>
  <si>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</si>
  <si>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</si>
  <si>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</si>
  <si>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</si>
  <si>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</si>
  <si>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</si>
  <si>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</si>
  <si>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</si>
  <si>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</si>
  <si>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</si>
  <si>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</si>
  <si>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</si>
  <si>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</si>
  <si>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</si>
  <si>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</si>
  <si>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</si>
  <si>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</si>
  <si>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</si>
  <si>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</si>
  <si>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</si>
  <si>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</si>
  <si>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</si>
  <si>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</si>
  <si>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</si>
  <si>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</si>
  <si>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</si>
  <si>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</si>
  <si>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</si>
  <si>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</si>
  <si>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</si>
  <si>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</si>
  <si>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</si>
  <si>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</si>
  <si>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</si>
  <si>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</si>
  <si>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</si>
  <si>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</si>
  <si>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</si>
  <si>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</si>
  <si>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</si>
  <si>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</si>
  <si>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</si>
  <si>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</si>
  <si>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</si>
  <si>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</si>
  <si>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</si>
  <si>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</si>
  <si>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</si>
  <si>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</si>
  <si>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</si>
  <si>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</si>
  <si>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</si>
  <si>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</si>
  <si>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</si>
  <si>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</si>
  <si>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</si>
  <si>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</si>
  <si>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</si>
  <si>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</si>
  <si>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</si>
  <si>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</si>
  <si>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</si>
  <si>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</si>
  <si>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</si>
  <si>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</si>
  <si>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</si>
  <si>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</si>
  <si>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</si>
  <si>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</si>
  <si>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</si>
  <si>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</si>
  <si>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</si>
  <si>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</si>
  <si>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</si>
  <si>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</si>
  <si>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</si>
  <si>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</si>
  <si>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</si>
  <si>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</si>
  <si>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</si>
  <si>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</si>
  <si>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</si>
  <si>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</si>
  <si>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</si>
  <si>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</si>
  <si>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</si>
  <si>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</si>
  <si>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</si>
  <si>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</si>
  <si>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</si>
  <si>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</si>
  <si>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</si>
  <si>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</si>
  <si>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</si>
  <si>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</si>
  <si>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</si>
  <si>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</si>
  <si>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</si>
  <si>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</si>
  <si>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</si>
  <si>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</si>
  <si>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</si>
  <si>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</si>
  <si>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</si>
  <si>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</si>
  <si>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</si>
  <si>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</si>
  <si>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</si>
  <si>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</si>
  <si>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</si>
  <si>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</si>
  <si>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</si>
  <si>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</si>
  <si>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</si>
  <si>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</si>
  <si>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</si>
  <si>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</si>
  <si>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</si>
  <si>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</si>
  <si>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</si>
  <si>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</si>
  <si>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</si>
  <si>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</si>
  <si>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</si>
  <si>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</si>
  <si>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</si>
  <si>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</si>
  <si>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</si>
  <si>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</si>
  <si>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</si>
  <si>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</si>
  <si>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</si>
  <si>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</si>
  <si>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</si>
  <si>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</si>
  <si>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</si>
  <si>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</si>
  <si>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</si>
  <si>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</si>
  <si>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</si>
  <si>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</si>
  <si>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</si>
  <si>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</si>
  <si>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</si>
  <si>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</si>
  <si>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</si>
  <si>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</si>
  <si>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</si>
  <si>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</si>
  <si>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</si>
  <si>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</si>
  <si>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</si>
  <si>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</si>
  <si>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</si>
  <si>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</si>
  <si>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</si>
  <si>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</si>
  <si>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</si>
  <si>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</si>
  <si>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</si>
  <si>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</si>
  <si>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</si>
  <si>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</si>
  <si>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</si>
  <si>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</si>
  <si>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</si>
  <si>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</si>
  <si>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</si>
  <si>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</si>
  <si>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</si>
  <si>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</si>
  <si>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</si>
  <si>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</si>
  <si>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</si>
  <si>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</si>
  <si>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</si>
  <si>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</si>
  <si>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</si>
  <si>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</si>
  <si>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</si>
  <si>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</si>
  <si>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</si>
  <si>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</si>
  <si>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</si>
  <si>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</si>
  <si>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</si>
  <si>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</si>
  <si>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</si>
  <si>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</si>
  <si>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</si>
  <si>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</si>
  <si>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</si>
  <si>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</si>
  <si>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</si>
  <si>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</si>
  <si>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</si>
  <si>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</si>
  <si>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</si>
  <si>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</si>
  <si>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</si>
  <si>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</si>
  <si>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</si>
  <si>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</si>
  <si>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</si>
  <si>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</si>
  <si>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</si>
  <si>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</si>
  <si>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</si>
  <si>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</si>
  <si>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</si>
  <si>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</si>
  <si>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</si>
  <si>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</si>
  <si>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</si>
  <si>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</si>
  <si>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</si>
  <si>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</si>
  <si>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</si>
  <si>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</si>
  <si>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</si>
  <si>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</si>
  <si>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</si>
  <si>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</si>
  <si>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</si>
  <si>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</si>
  <si>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</si>
  <si>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</si>
  <si>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</si>
  <si>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</si>
  <si>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</si>
  <si>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</si>
  <si>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</si>
  <si>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</si>
  <si>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</si>
  <si>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</si>
  <si>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</si>
  <si>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</si>
  <si>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</si>
  <si>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</si>
  <si>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</si>
  <si>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</si>
  <si>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</si>
  <si>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</si>
  <si>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</si>
  <si>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</si>
  <si>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</si>
  <si>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</si>
  <si>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</si>
  <si>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</si>
  <si>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</si>
  <si>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</si>
  <si>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</si>
  <si>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</si>
  <si>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</si>
  <si>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</si>
  <si>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</si>
  <si>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</si>
  <si>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</si>
  <si>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</si>
  <si>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</si>
  <si>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</si>
  <si>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</si>
  <si>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</si>
  <si>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</si>
  <si>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</si>
  <si>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</si>
  <si>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</si>
  <si>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</si>
  <si>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</si>
  <si>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</si>
  <si>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</si>
  <si>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</si>
  <si>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</si>
  <si>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</si>
  <si>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</si>
  <si>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</si>
  <si>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</si>
  <si>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</si>
  <si>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</si>
  <si>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</si>
  <si>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</si>
  <si>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</si>
  <si>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</si>
  <si>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</si>
  <si>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</si>
  <si>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</si>
  <si>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</si>
  <si>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</si>
  <si>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</si>
  <si>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</si>
  <si>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</si>
  <si>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</si>
  <si>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</si>
  <si>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</si>
  <si>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</si>
  <si>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</si>
  <si>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</si>
  <si>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</si>
  <si>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</si>
  <si>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</si>
  <si>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</si>
  <si>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</si>
  <si>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</si>
  <si>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</si>
  <si>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</si>
  <si>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</si>
  <si>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</si>
  <si>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</si>
  <si>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</si>
  <si>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</si>
  <si>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</si>
  <si>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</si>
  <si>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</si>
  <si>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</si>
  <si>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</si>
  <si>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</si>
  <si>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</si>
  <si>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</si>
  <si>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</si>
  <si>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</si>
  <si>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</si>
  <si>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</si>
  <si>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</si>
  <si>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</si>
  <si>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</si>
  <si>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</si>
  <si>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</si>
  <si>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</si>
  <si>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</si>
  <si>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</si>
  <si>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</si>
  <si>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</si>
  <si>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</si>
  <si>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</si>
  <si>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</si>
  <si>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</si>
  <si>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</si>
  <si>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</si>
  <si>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</si>
  <si>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</si>
  <si>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</si>
  <si>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</si>
  <si>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</si>
  <si>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</si>
  <si>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</si>
  <si>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</si>
  <si>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</si>
  <si>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</si>
  <si>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</si>
  <si>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</si>
  <si>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</si>
  <si>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</si>
  <si>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</si>
  <si>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</si>
  <si>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</si>
  <si>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</si>
  <si>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</si>
  <si>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</si>
  <si>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</si>
  <si>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</si>
  <si>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</si>
  <si>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</si>
  <si>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</si>
  <si>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</si>
  <si>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</si>
  <si>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</si>
  <si>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</si>
  <si>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</si>
  <si>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</si>
  <si>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</si>
  <si>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</si>
  <si>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</si>
  <si>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</si>
  <si>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</si>
  <si>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</si>
  <si>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</si>
  <si>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</si>
  <si>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</si>
  <si>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</si>
  <si>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</si>
  <si>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</si>
  <si>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</si>
  <si>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</si>
  <si>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</si>
  <si>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</si>
  <si>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</si>
  <si>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</si>
  <si>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</si>
  <si>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</si>
  <si>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</si>
  <si>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</si>
  <si>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</si>
  <si>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</si>
  <si>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</si>
  <si>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</si>
  <si>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</si>
  <si>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</si>
  <si>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</si>
  <si>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</si>
  <si>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</si>
  <si>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</si>
  <si>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</si>
  <si>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</si>
  <si>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</si>
  <si>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</si>
  <si>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</si>
  <si>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</si>
  <si>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</si>
  <si>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</si>
  <si>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</si>
  <si>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</si>
  <si>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</si>
  <si>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</si>
  <si>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</si>
  <si>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</si>
  <si>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</si>
  <si>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</si>
  <si>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</si>
  <si>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</si>
  <si>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</si>
  <si>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</si>
  <si>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</si>
  <si>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</si>
  <si>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</si>
  <si>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</si>
  <si>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</si>
  <si>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</si>
  <si>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</si>
  <si>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</si>
  <si>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</si>
  <si>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</si>
  <si>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</si>
  <si>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</si>
  <si>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</si>
  <si>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</si>
  <si>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</si>
  <si>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</si>
  <si>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</si>
  <si>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</si>
  <si>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</si>
  <si>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</si>
  <si>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</si>
  <si>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</si>
  <si>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</si>
  <si>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</si>
  <si>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</si>
  <si>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</si>
  <si>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</si>
  <si>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</si>
  <si>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</si>
  <si>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</si>
  <si>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</si>
  <si>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</si>
  <si>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</si>
  <si>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</si>
  <si>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</si>
  <si>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</si>
  <si>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</si>
  <si>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</si>
  <si>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</si>
  <si>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</si>
  <si>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</si>
  <si>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</si>
  <si>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</si>
  <si>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</si>
  <si>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</si>
  <si>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</si>
  <si>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</si>
  <si>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</si>
  <si>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</si>
  <si>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</si>
  <si>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</si>
  <si>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</si>
  <si>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</si>
  <si>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</si>
  <si>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</si>
  <si>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</si>
  <si>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</si>
  <si>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</si>
  <si>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</si>
  <si>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</si>
  <si>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</si>
  <si>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</si>
  <si>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</si>
  <si>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</si>
  <si>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</si>
  <si>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</si>
  <si>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</si>
  <si>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</si>
  <si>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</si>
  <si>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</si>
  <si>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</si>
  <si>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</si>
  <si>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</si>
  <si>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</si>
  <si>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</si>
  <si>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</si>
  <si>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</si>
  <si>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</si>
  <si>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</si>
  <si>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</si>
  <si>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</si>
  <si>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</si>
  <si>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</si>
  <si>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</si>
  <si>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</si>
  <si>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</si>
  <si>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</si>
  <si>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</si>
  <si>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</si>
  <si>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</si>
  <si>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</si>
  <si>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</si>
  <si>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</si>
  <si>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</si>
  <si>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</si>
  <si>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</si>
  <si>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</si>
  <si>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</si>
  <si>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</si>
  <si>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</si>
  <si>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</si>
  <si>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</si>
  <si>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</si>
  <si>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</si>
  <si>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</si>
  <si>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</si>
  <si>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</si>
  <si>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</si>
  <si>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</si>
  <si>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</si>
  <si>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</si>
  <si>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</si>
  <si>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</si>
  <si>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</si>
  <si>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</si>
  <si>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</si>
  <si>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</si>
  <si>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</si>
  <si>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</si>
  <si>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</si>
  <si>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</si>
  <si>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</si>
  <si>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</si>
  <si>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</si>
  <si>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</si>
  <si>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</si>
  <si>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</si>
  <si>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</si>
  <si>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</si>
  <si>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</si>
  <si>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</si>
  <si>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</si>
  <si>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</si>
  <si>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</si>
  <si>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</si>
  <si>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</si>
  <si>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</si>
  <si>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</si>
  <si>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</si>
  <si>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</si>
  <si>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</si>
  <si>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</si>
  <si>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</si>
  <si>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</si>
  <si>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</si>
  <si>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</si>
  <si>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</si>
  <si>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</si>
  <si>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</si>
  <si>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</si>
  <si>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</si>
  <si>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</si>
  <si>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</si>
  <si>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</si>
  <si>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</si>
  <si>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</si>
  <si>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</si>
  <si>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</si>
  <si>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</si>
  <si>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</si>
  <si>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</si>
  <si>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</si>
  <si>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</si>
  <si>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</si>
  <si>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</si>
  <si>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</si>
  <si>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</si>
  <si>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</si>
  <si>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</si>
  <si>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</si>
  <si>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</si>
  <si>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</si>
  <si>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</si>
  <si>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</si>
  <si>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</si>
  <si>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</si>
  <si>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</si>
  <si>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</si>
  <si>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</si>
  <si>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</si>
  <si>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</si>
  <si>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</si>
  <si>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</si>
  <si>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</si>
  <si>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</si>
  <si>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</si>
  <si>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</si>
  <si>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</si>
  <si>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</si>
  <si>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</si>
  <si>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</si>
  <si>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</si>
  <si>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</si>
  <si>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</si>
  <si>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</si>
  <si>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</si>
  <si>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</si>
  <si>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</si>
  <si>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</si>
  <si>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</si>
  <si>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</si>
  <si>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</si>
  <si>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</si>
  <si>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</si>
  <si>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</si>
  <si>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</si>
  <si>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</si>
  <si>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</si>
  <si>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</si>
  <si>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</si>
  <si>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</si>
  <si>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</si>
  <si>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</si>
  <si>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</si>
  <si>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</si>
  <si>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</si>
  <si>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</si>
  <si>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</si>
  <si>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</si>
  <si>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</si>
  <si>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</si>
  <si>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</si>
  <si>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</si>
  <si>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</si>
  <si>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</si>
  <si>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</si>
  <si>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</si>
  <si>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</si>
  <si>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</si>
  <si>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</si>
  <si>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</si>
  <si>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</si>
  <si>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</si>
  <si>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</si>
  <si>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</si>
  <si>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</si>
  <si>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</si>
  <si>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</si>
  <si>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</si>
  <si>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</si>
  <si>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</si>
  <si>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</si>
  <si>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</si>
  <si>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</si>
  <si>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</si>
  <si>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</si>
  <si>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</si>
  <si>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</si>
  <si>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</si>
  <si>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</si>
  <si>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</si>
  <si>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</si>
  <si>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</si>
  <si>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</si>
  <si>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</si>
  <si>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</si>
  <si>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</si>
  <si>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</si>
  <si>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</si>
  <si>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</si>
  <si>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</si>
  <si>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</si>
  <si>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</si>
  <si>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</si>
  <si>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</si>
  <si>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</si>
  <si>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</si>
  <si>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</si>
  <si>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</si>
  <si>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</si>
  <si>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</si>
  <si>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</si>
  <si>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</si>
  <si>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</si>
  <si>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</si>
  <si>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</si>
  <si>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</si>
  <si>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</si>
  <si>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</si>
  <si>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</si>
  <si>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</si>
  <si>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</si>
  <si>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</si>
  <si>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</si>
  <si>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</si>
  <si>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</si>
  <si>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</si>
  <si>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</si>
  <si>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</si>
  <si>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</si>
  <si>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</si>
  <si>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</si>
  <si>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</si>
  <si>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</si>
  <si>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</si>
  <si>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</si>
  <si>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</si>
  <si>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</si>
  <si>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</si>
  <si>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</si>
  <si>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</si>
  <si>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</si>
  <si>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</si>
  <si>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</si>
  <si>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</si>
  <si>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</si>
  <si>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</si>
  <si>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</si>
  <si>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</si>
  <si>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</si>
  <si>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</si>
  <si>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</si>
  <si>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</si>
  <si>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</si>
  <si>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</si>
  <si>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</si>
  <si>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</si>
  <si>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</si>
  <si>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</si>
  <si>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</si>
  <si>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</si>
  <si>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</si>
  <si>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</si>
  <si>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</si>
  <si>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</si>
  <si>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</si>
  <si>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</si>
  <si>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</si>
  <si>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</si>
  <si>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</si>
  <si>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</si>
  <si>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</si>
  <si>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</si>
  <si>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</si>
  <si>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</si>
  <si>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</si>
  <si>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</si>
  <si>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</si>
  <si>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</si>
  <si>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</si>
  <si>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</si>
  <si>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</si>
  <si>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</si>
  <si>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</si>
  <si>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</si>
  <si>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</si>
  <si>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</si>
  <si>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</si>
  <si>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</si>
  <si>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</si>
  <si>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</si>
  <si>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</si>
  <si>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</si>
  <si>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</si>
  <si>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</si>
  <si>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</si>
  <si>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</si>
  <si>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</si>
  <si>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</si>
  <si>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</si>
  <si>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</si>
  <si>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</si>
  <si>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</si>
  <si>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</si>
  <si>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</si>
  <si>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</si>
  <si>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</si>
  <si>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</si>
  <si>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</si>
  <si>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</si>
  <si>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</si>
  <si>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</si>
  <si>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</si>
  <si>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</si>
  <si>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</si>
  <si>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</si>
  <si>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</si>
  <si>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</si>
  <si>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</si>
  <si>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</si>
  <si>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</si>
  <si>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</si>
  <si>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</si>
  <si>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</si>
  <si>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</si>
  <si>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</si>
  <si>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</si>
  <si>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</si>
  <si>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</si>
  <si>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</si>
  <si>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</si>
  <si>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</si>
  <si>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</si>
  <si>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</si>
  <si>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</si>
  <si>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</si>
  <si>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</si>
  <si>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</si>
  <si>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</si>
  <si>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</si>
  <si>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</si>
  <si>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</si>
  <si>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</si>
  <si>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</si>
  <si>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</si>
  <si>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</si>
  <si>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</si>
  <si>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</si>
  <si>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</si>
  <si>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</si>
  <si>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</si>
  <si>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</si>
  <si>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</si>
  <si>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</si>
  <si>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</si>
  <si>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</si>
  <si>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</si>
  <si>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</si>
  <si>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</si>
  <si>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</si>
  <si>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</si>
  <si>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</si>
  <si>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</si>
  <si>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</si>
  <si>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</si>
  <si>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</si>
  <si>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</si>
  <si>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</si>
  <si>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</si>
  <si>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</si>
  <si>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</si>
  <si>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</si>
  <si>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</si>
  <si>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</si>
  <si>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</si>
  <si>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</si>
  <si>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</si>
  <si>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</si>
  <si>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</si>
  <si>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</si>
  <si>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</si>
  <si>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</si>
  <si>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</si>
  <si>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</si>
  <si>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</si>
  <si>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</si>
  <si>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</si>
  <si>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</si>
  <si>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</si>
  <si>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</si>
  <si>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</si>
  <si>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</si>
  <si>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</si>
  <si>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</si>
  <si>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</si>
  <si>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</si>
  <si>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</si>
  <si>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</si>
  <si>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</si>
  <si>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</si>
  <si>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</si>
  <si>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</si>
  <si>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</si>
  <si>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</si>
  <si>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</si>
  <si>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</si>
  <si>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</si>
  <si>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</si>
  <si>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</si>
  <si>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</si>
  <si>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</si>
  <si>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</si>
  <si>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</si>
  <si>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</si>
  <si>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</si>
  <si>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</si>
  <si>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</si>
  <si>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</si>
  <si>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</si>
  <si>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</si>
  <si>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</si>
  <si>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</si>
  <si>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</si>
  <si>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</si>
  <si>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</si>
  <si>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</si>
  <si>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</si>
  <si>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</si>
  <si>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</si>
  <si>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</si>
  <si>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</si>
  <si>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</si>
  <si>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</si>
  <si>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</si>
  <si>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</si>
  <si>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</si>
  <si>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</si>
  <si>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</si>
  <si>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</si>
  <si>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</si>
  <si>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</si>
  <si>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</si>
  <si>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</si>
  <si>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</si>
  <si>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</si>
  <si>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</si>
  <si>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</si>
  <si>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</si>
  <si>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</si>
  <si>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</si>
  <si>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</si>
  <si>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</si>
  <si>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</si>
  <si>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</si>
  <si>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</si>
  <si>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</si>
  <si>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</si>
  <si>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</si>
  <si>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</si>
  <si>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</si>
  <si>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</si>
  <si>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</si>
  <si>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</si>
  <si>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</si>
  <si>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</si>
  <si>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</si>
  <si>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</si>
  <si>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</si>
  <si>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</si>
  <si>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</si>
  <si>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</si>
  <si>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</si>
  <si>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</si>
  <si>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</si>
  <si>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</si>
  <si>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</si>
  <si>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</si>
  <si>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</si>
  <si>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</si>
  <si>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</si>
  <si>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</si>
  <si>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</si>
  <si>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</si>
  <si>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</si>
  <si>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</si>
  <si>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</si>
  <si>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</si>
  <si>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</si>
  <si>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</si>
  <si>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</si>
  <si>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</si>
  <si>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</si>
  <si>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</si>
  <si>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</si>
  <si>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</si>
  <si>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</si>
  <si>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</si>
  <si>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</si>
  <si>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</si>
  <si>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</si>
  <si>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</si>
  <si>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</si>
  <si>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</si>
  <si>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</si>
  <si>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</si>
  <si>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</si>
  <si>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</si>
  <si>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</si>
  <si>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</si>
  <si>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</si>
  <si>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</si>
  <si>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</si>
  <si>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</si>
  <si>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</si>
  <si>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</si>
  <si>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</si>
  <si>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</si>
  <si>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</si>
  <si>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</si>
  <si>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</si>
  <si>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</si>
  <si>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</si>
  <si>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</si>
  <si>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</si>
  <si>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</si>
  <si>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</si>
  <si>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</si>
  <si>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</si>
  <si>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</si>
  <si>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</si>
  <si>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</si>
  <si>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</si>
  <si>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</si>
  <si>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</si>
  <si>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</si>
  <si>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</si>
  <si>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</si>
  <si>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</si>
  <si>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</si>
  <si>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</si>
  <si>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</si>
  <si>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</si>
  <si>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</si>
  <si>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</si>
  <si>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</si>
  <si>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</si>
  <si>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</si>
  <si>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</si>
  <si>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</si>
  <si>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</si>
  <si>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</si>
  <si>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</si>
  <si>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</si>
  <si>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</si>
  <si>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</si>
  <si>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</si>
  <si>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</si>
  <si>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</si>
  <si>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</si>
  <si>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</si>
  <si>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</si>
  <si>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</si>
  <si>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</si>
  <si>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</si>
  <si>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</si>
  <si>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</si>
  <si>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</si>
  <si>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</si>
  <si>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</si>
  <si>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</si>
  <si>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</si>
  <si>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</si>
  <si>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</si>
  <si>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</si>
  <si>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</si>
  <si>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</si>
  <si>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</si>
  <si>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</si>
  <si>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</si>
  <si>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</si>
  <si>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</si>
  <si>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</si>
  <si>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</si>
  <si>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</si>
  <si>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</si>
  <si>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</si>
  <si>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</si>
  <si>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</si>
  <si>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</si>
  <si>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</si>
  <si>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</si>
  <si>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</si>
  <si>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</si>
  <si>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</si>
  <si>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</si>
  <si>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</si>
  <si>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</si>
  <si>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</si>
  <si>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</si>
  <si>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</si>
  <si>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</si>
  <si>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</si>
  <si>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</si>
  <si>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</si>
  <si>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</si>
  <si>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</si>
  <si>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</si>
  <si>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</si>
  <si>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</si>
  <si>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</si>
  <si>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</si>
  <si>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</si>
  <si>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</si>
  <si>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</si>
  <si>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</si>
  <si>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</si>
  <si>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</si>
  <si>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</si>
  <si>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</si>
  <si>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</si>
  <si>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</si>
  <si>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</si>
  <si>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</si>
  <si>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</si>
  <si>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</si>
  <si>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</si>
  <si>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</si>
  <si>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</si>
  <si>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</si>
  <si>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</si>
  <si>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</si>
  <si>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</si>
  <si>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</si>
  <si>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</si>
  <si>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</si>
  <si>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</si>
  <si>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</si>
  <si>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</si>
  <si>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</si>
  <si>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</si>
  <si>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</si>
  <si>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</si>
  <si>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</si>
  <si>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</si>
  <si>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</si>
  <si>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</si>
  <si>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</si>
  <si>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</si>
  <si>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</si>
  <si>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</si>
  <si>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</si>
  <si>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</si>
  <si>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</si>
  <si>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</si>
  <si>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</si>
  <si>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</si>
  <si>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</si>
  <si>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</si>
  <si>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</si>
  <si>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</si>
  <si>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</si>
  <si>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</si>
  <si>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</si>
  <si>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</si>
  <si>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</si>
  <si>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</si>
  <si>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</si>
  <si>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</si>
  <si>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</si>
  <si>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</si>
  <si>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</si>
  <si>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</si>
  <si>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</si>
  <si>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</si>
  <si>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</si>
  <si>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</si>
  <si>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</si>
  <si>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</si>
  <si>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</si>
  <si>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</si>
  <si>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</si>
  <si>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</si>
  <si>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</si>
  <si>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</si>
  <si>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</si>
  <si>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</si>
  <si>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</si>
  <si>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</si>
  <si>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</si>
  <si>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</si>
  <si>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</si>
  <si>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</si>
  <si>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</si>
  <si>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</si>
  <si>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</si>
  <si>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</si>
  <si>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</si>
  <si>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</si>
  <si>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</si>
  <si>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</si>
  <si>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</si>
  <si>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</si>
  <si>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</si>
  <si>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</si>
  <si>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</si>
  <si>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</si>
  <si>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</si>
  <si>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</si>
  <si>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</si>
  <si>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</si>
  <si>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</si>
  <si>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</si>
  <si>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</si>
  <si>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</si>
  <si>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</si>
  <si>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</si>
  <si>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</si>
  <si>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</si>
  <si>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</si>
  <si>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</si>
  <si>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</si>
  <si>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</si>
  <si>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</si>
  <si>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</si>
  <si>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</si>
  <si>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</si>
  <si>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</si>
  <si>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</si>
  <si>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</si>
  <si>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</si>
  <si>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</si>
  <si>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</si>
  <si>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</si>
  <si>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</si>
  <si>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</si>
  <si>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</si>
  <si>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</si>
  <si>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</si>
  <si>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</si>
  <si>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</si>
  <si>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</si>
  <si>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</si>
  <si>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</si>
  <si>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</si>
  <si>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</si>
  <si>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</si>
  <si>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</si>
  <si>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</si>
  <si>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</si>
  <si>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</si>
  <si>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</si>
  <si>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</si>
  <si>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</si>
  <si>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</si>
  <si>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</si>
  <si>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</si>
  <si>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</si>
  <si>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</si>
  <si>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</si>
  <si>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</si>
  <si>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</si>
  <si>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</si>
  <si>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</si>
  <si>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</si>
  <si>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</si>
  <si>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</si>
  <si>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</si>
  <si>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</si>
  <si>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</si>
  <si>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</si>
  <si>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</si>
  <si>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</si>
  <si>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</si>
  <si>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</si>
  <si>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</si>
  <si>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</si>
  <si>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</si>
  <si>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</si>
  <si>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</si>
  <si>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</si>
  <si>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</si>
  <si>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</si>
  <si>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</si>
  <si>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</si>
  <si>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</si>
  <si>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</si>
  <si>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</si>
  <si>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</si>
  <si>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</si>
  <si>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</si>
  <si>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</si>
  <si>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</si>
  <si>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</si>
  <si>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</si>
  <si>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</si>
  <si>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</si>
  <si>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</si>
  <si>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</si>
  <si>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</si>
  <si>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</si>
  <si>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</si>
  <si>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</si>
  <si>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</si>
  <si>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</si>
  <si>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</si>
  <si>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</si>
  <si>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</si>
  <si>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</si>
  <si>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</si>
  <si>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</si>
  <si>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</si>
  <si>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</si>
  <si>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</si>
  <si>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</si>
  <si>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</si>
  <si>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</si>
  <si>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</si>
  <si>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</si>
  <si>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</si>
  <si>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</si>
  <si>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</si>
  <si>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</si>
  <si>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</si>
  <si>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</si>
  <si>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</si>
  <si>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</si>
  <si>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</si>
  <si>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</si>
  <si>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</si>
  <si>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</si>
  <si>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</si>
  <si>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</si>
  <si>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</si>
  <si>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</si>
  <si>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</si>
  <si>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</si>
  <si>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</si>
  <si>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</si>
  <si>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</si>
  <si>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</si>
  <si>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</si>
  <si>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</si>
  <si>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</si>
  <si>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</si>
  <si>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</si>
  <si>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</si>
  <si>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</si>
  <si>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</si>
  <si>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</si>
  <si>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</si>
  <si>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</si>
  <si>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</si>
  <si>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</si>
  <si>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</si>
  <si>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</si>
  <si>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</si>
  <si>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</si>
  <si>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</si>
  <si>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</si>
  <si>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</si>
  <si>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</si>
  <si>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</si>
  <si>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</si>
  <si>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</si>
  <si>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</si>
  <si>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</si>
  <si>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</si>
  <si>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</si>
  <si>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</si>
  <si>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</si>
  <si>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</si>
  <si>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</si>
  <si>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</si>
  <si>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</si>
  <si>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</si>
  <si>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</si>
  <si>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</si>
  <si>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</si>
  <si>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</si>
  <si>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</si>
  <si>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</si>
  <si>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</si>
  <si>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</si>
  <si>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</si>
  <si>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</si>
  <si>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</si>
  <si>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</si>
  <si>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</si>
  <si>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</si>
  <si>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</si>
  <si>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</si>
  <si>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</si>
  <si>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</si>
  <si>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</si>
  <si>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</si>
  <si>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</si>
  <si>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</si>
  <si>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</si>
  <si>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</si>
  <si>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</si>
  <si>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</si>
  <si>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</si>
  <si>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</si>
  <si>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</si>
  <si>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</si>
  <si>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</si>
  <si>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</si>
  <si>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</si>
  <si>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</si>
  <si>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</si>
  <si>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</si>
  <si>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</si>
  <si>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</si>
  <si>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</si>
  <si>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</si>
  <si>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</si>
  <si>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</si>
  <si>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</si>
  <si>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</si>
  <si>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</si>
  <si>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</si>
  <si>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</si>
  <si>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</si>
  <si>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</si>
  <si>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</si>
  <si>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</si>
  <si>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</si>
  <si>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</si>
  <si>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</si>
  <si>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</si>
  <si>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</si>
  <si>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</si>
  <si>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</si>
  <si>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</si>
  <si>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</si>
  <si>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</si>
  <si>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</si>
  <si>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</si>
  <si>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</si>
  <si>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</si>
  <si>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</si>
  <si>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</si>
  <si>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</si>
  <si>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</si>
  <si>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</si>
  <si>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</si>
  <si>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</si>
  <si>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</si>
  <si>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</si>
  <si>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</si>
  <si>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</si>
  <si>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</si>
  <si>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</si>
  <si>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</si>
  <si>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</si>
  <si>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</si>
  <si>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</si>
  <si>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</si>
  <si>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</si>
  <si>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</si>
  <si>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</si>
  <si>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</si>
  <si>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</si>
  <si>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</si>
  <si>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</si>
  <si>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</si>
  <si>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</si>
  <si>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</si>
  <si>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</si>
  <si>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</si>
  <si>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</si>
  <si>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</si>
  <si>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</si>
  <si>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</si>
  <si>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</si>
  <si>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</si>
  <si>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</si>
  <si>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</si>
  <si>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</si>
  <si>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</si>
  <si>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</si>
  <si>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</si>
  <si>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</si>
  <si>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</si>
  <si>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</si>
  <si>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</si>
  <si>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</si>
  <si>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</si>
  <si>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</si>
  <si>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</si>
  <si>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</si>
  <si>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</si>
  <si>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</si>
  <si>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</si>
  <si>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</si>
  <si>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</si>
  <si>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</si>
  <si>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</si>
  <si>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</si>
  <si>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</si>
  <si>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</si>
  <si>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</si>
  <si>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</si>
  <si>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</si>
  <si>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</si>
  <si>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</si>
  <si>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</si>
  <si>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</si>
  <si>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</si>
  <si>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</si>
  <si>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</si>
  <si>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</si>
  <si>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</si>
  <si>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</si>
  <si>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</si>
  <si>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</si>
  <si>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</si>
  <si>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</si>
  <si>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</si>
  <si>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</si>
  <si>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</si>
  <si>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</si>
  <si>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</si>
  <si>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</si>
  <si>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</si>
  <si>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</si>
  <si>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</si>
  <si>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</si>
  <si>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</si>
  <si>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</si>
  <si>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</si>
  <si>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</si>
  <si>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</si>
  <si>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</si>
  <si>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</si>
  <si>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</si>
  <si>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</si>
  <si>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</si>
  <si>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</si>
  <si>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</si>
  <si>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</si>
  <si>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</si>
  <si>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</si>
  <si>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</si>
  <si>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</si>
  <si>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</si>
  <si>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</si>
  <si>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</si>
  <si>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</si>
  <si>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</si>
  <si>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</si>
  <si>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</si>
  <si>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</si>
  <si>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</si>
  <si>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</si>
  <si>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</si>
  <si>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</si>
  <si>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</si>
  <si>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</si>
  <si>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</si>
  <si>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</si>
  <si>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</si>
  <si>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</si>
  <si>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</si>
  <si>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</si>
  <si>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</si>
  <si>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</si>
  <si>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</si>
  <si>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</si>
  <si>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</si>
  <si>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</si>
  <si>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</si>
  <si>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</si>
  <si>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</si>
  <si>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</si>
  <si>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</si>
  <si>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</si>
  <si>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</si>
  <si>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</si>
  <si>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</si>
  <si>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</si>
  <si>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</si>
  <si>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</si>
  <si>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</si>
  <si>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</si>
  <si>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</si>
  <si>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</si>
  <si>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</si>
  <si>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</si>
  <si>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</si>
  <si>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</si>
  <si>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</si>
  <si>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</si>
  <si>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</si>
  <si>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</si>
  <si>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</si>
  <si>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</si>
  <si>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</si>
  <si>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</si>
  <si>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</si>
  <si>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</si>
  <si>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</si>
  <si>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</si>
  <si>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</si>
  <si>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</si>
  <si>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</si>
  <si>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</si>
  <si>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</si>
  <si>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</si>
  <si>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</si>
  <si>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</si>
  <si>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</si>
  <si>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</si>
  <si>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</si>
  <si>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</si>
  <si>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</si>
  <si>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</si>
  <si>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</si>
  <si>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</si>
  <si>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</si>
  <si>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</si>
  <si>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</si>
  <si>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</si>
  <si>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</si>
  <si>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</si>
  <si>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</si>
  <si>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</si>
  <si>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</si>
  <si>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</si>
  <si>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</si>
  <si>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</si>
  <si>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</si>
  <si>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</si>
  <si>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</si>
  <si>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</si>
  <si>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</si>
  <si>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</si>
  <si>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</si>
  <si>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</si>
  <si>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</si>
  <si>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</si>
  <si>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</si>
  <si>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</si>
  <si>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</si>
  <si>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</si>
  <si>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</si>
  <si>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</si>
  <si>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</si>
  <si>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</si>
  <si>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</si>
  <si>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</si>
  <si>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</si>
  <si>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</si>
  <si>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</si>
  <si>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</si>
  <si>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</si>
  <si>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</si>
  <si>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</si>
  <si>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</si>
  <si>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</si>
  <si>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</si>
  <si>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</si>
  <si>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</si>
  <si>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</si>
  <si>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</si>
  <si>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</si>
  <si>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</si>
  <si>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</si>
  <si>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</si>
  <si>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</si>
  <si>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</si>
  <si>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</si>
  <si>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</si>
  <si>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</si>
  <si>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</si>
  <si>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</si>
  <si>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</si>
  <si>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</si>
  <si>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</si>
  <si>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</si>
  <si>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</si>
  <si>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</si>
  <si>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</si>
  <si>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</si>
  <si>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</si>
  <si>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</si>
  <si>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</si>
  <si>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</si>
  <si>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</si>
  <si>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</si>
  <si>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</si>
  <si>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</si>
  <si>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</si>
  <si>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</si>
  <si>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</si>
  <si>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</si>
  <si>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</si>
  <si>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</si>
  <si>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</si>
  <si>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</si>
  <si>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</si>
  <si>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</si>
  <si>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</si>
  <si>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</si>
  <si>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</si>
  <si>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</si>
  <si>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</si>
  <si>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</si>
  <si>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</si>
  <si>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</si>
  <si>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</si>
  <si>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</si>
  <si>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</si>
  <si>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</si>
  <si>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</si>
  <si>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</si>
  <si>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</si>
  <si>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</si>
  <si>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</si>
  <si>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</si>
  <si>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</si>
  <si>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</si>
  <si>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</si>
  <si>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</si>
  <si>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</si>
  <si>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</si>
  <si>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</si>
  <si>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</si>
  <si>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</si>
  <si>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</si>
  <si>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</si>
  <si>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</si>
  <si>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</si>
  <si>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</si>
  <si>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</si>
  <si>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</si>
  <si>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</si>
  <si>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</si>
  <si>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</si>
  <si>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</si>
  <si>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</si>
  <si>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</si>
  <si>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</si>
  <si>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</si>
  <si>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</si>
  <si>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</si>
  <si>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</si>
  <si>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</si>
  <si>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</si>
  <si>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</si>
  <si>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</si>
  <si>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</si>
  <si>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</si>
  <si>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</si>
  <si>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</si>
  <si>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</si>
  <si>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</si>
  <si>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</si>
  <si>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</si>
  <si>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</si>
  <si>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</si>
  <si>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</si>
  <si>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</si>
  <si>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</si>
  <si>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</si>
  <si>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</si>
  <si>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</si>
  <si>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</si>
  <si>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</si>
  <si>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</si>
  <si>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</si>
  <si>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</si>
  <si>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</si>
  <si>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</si>
  <si>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</si>
  <si>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</si>
  <si>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</si>
  <si>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</si>
  <si>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</si>
  <si>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</si>
  <si>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</si>
  <si>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</si>
  <si>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</si>
  <si>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</si>
  <si>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</si>
  <si>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</si>
  <si>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</si>
  <si>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</si>
  <si>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</si>
  <si>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</si>
  <si>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</si>
  <si>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</si>
  <si>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</si>
  <si>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</si>
  <si>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</si>
  <si>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</si>
  <si>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</si>
  <si>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</si>
  <si>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</si>
  <si>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</si>
  <si>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</si>
  <si>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</si>
  <si>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</si>
  <si>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</si>
  <si>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</si>
  <si>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</si>
  <si>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</si>
  <si>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</si>
  <si>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</si>
  <si>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</si>
  <si>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</si>
  <si>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</si>
  <si>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</si>
  <si>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</si>
  <si>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</si>
  <si>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</si>
  <si>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</si>
  <si>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</si>
  <si>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</si>
  <si>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</si>
  <si>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</si>
  <si>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</si>
  <si>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</si>
  <si>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</si>
  <si>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</si>
  <si>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</si>
  <si>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</si>
  <si>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</si>
  <si>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</si>
  <si>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</si>
  <si>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</si>
  <si>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</si>
  <si>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</si>
  <si>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</si>
  <si>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</si>
  <si>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</si>
  <si>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</si>
  <si>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</si>
  <si>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</si>
  <si>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</si>
  <si>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</si>
  <si>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</si>
  <si>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</si>
  <si>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</si>
  <si>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</si>
  <si>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</si>
  <si>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</si>
  <si>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</si>
  <si>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</si>
  <si>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</si>
  <si>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</si>
  <si>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</si>
  <si>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</si>
  <si>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</si>
  <si>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</si>
  <si>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</si>
  <si>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</si>
  <si>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</si>
  <si>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</si>
  <si>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</si>
  <si>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</si>
  <si>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</si>
  <si>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</si>
  <si>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</si>
  <si>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</si>
  <si>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</si>
  <si>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</si>
  <si>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</si>
  <si>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</si>
  <si>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</si>
  <si>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</si>
  <si>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</si>
  <si>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</si>
  <si>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</si>
  <si>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</si>
  <si>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</si>
  <si>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</si>
  <si>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</si>
  <si>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</si>
  <si>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</si>
  <si>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</si>
  <si>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</si>
  <si>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</si>
  <si>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</si>
  <si>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</si>
  <si>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</si>
  <si>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</si>
  <si>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</si>
  <si>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</si>
  <si>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</si>
  <si>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</si>
  <si>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</si>
  <si>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</si>
  <si>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</si>
  <si>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</si>
  <si>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</si>
  <si>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</si>
  <si>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</si>
  <si>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</si>
  <si>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</si>
  <si>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</si>
  <si>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</si>
  <si>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</si>
  <si>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</si>
  <si>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</si>
  <si>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</si>
  <si>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</si>
  <si>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</si>
  <si>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</si>
  <si>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</si>
  <si>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</si>
  <si>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</si>
  <si>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</si>
  <si>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</si>
  <si>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</si>
  <si>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</si>
  <si>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</si>
  <si>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</si>
  <si>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</si>
  <si>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</si>
  <si>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</si>
  <si>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</si>
  <si>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</si>
  <si>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</si>
  <si>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</si>
  <si>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</si>
  <si>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</si>
  <si>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</si>
  <si>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</si>
  <si>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</si>
  <si>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</si>
  <si>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</si>
  <si>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</si>
  <si>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</si>
  <si>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</si>
  <si>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</si>
  <si>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</si>
  <si>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</si>
  <si>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</si>
  <si>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</si>
  <si>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</si>
  <si>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</si>
  <si>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</si>
  <si>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</si>
  <si>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</si>
  <si>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</si>
  <si>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</si>
  <si>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</si>
  <si>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</si>
  <si>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</si>
  <si>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</si>
  <si>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</si>
  <si>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</si>
  <si>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</si>
  <si>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</si>
  <si>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</si>
  <si>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</si>
  <si>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</si>
  <si>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</si>
  <si>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</si>
  <si>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</si>
  <si>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</si>
  <si>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</si>
  <si>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</si>
  <si>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</si>
  <si>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</si>
  <si>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</si>
  <si>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</si>
  <si>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</si>
  <si>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</si>
  <si>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</si>
  <si>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</si>
  <si>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</si>
  <si>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</si>
  <si>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</si>
  <si>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</si>
  <si>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</si>
  <si>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</si>
  <si>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</si>
  <si>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</si>
  <si>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</si>
  <si>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</si>
  <si>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</si>
  <si>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</si>
  <si>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</si>
  <si>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</si>
  <si>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</si>
  <si>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</si>
  <si>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</si>
  <si>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</si>
  <si>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</si>
  <si>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</si>
  <si>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</si>
  <si>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</si>
  <si>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</si>
  <si>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</si>
  <si>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</si>
  <si>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</si>
  <si>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</si>
  <si>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</si>
  <si>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</si>
  <si>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</si>
  <si>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</si>
  <si>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</si>
  <si>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</si>
  <si>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</si>
  <si>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</si>
  <si>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</si>
  <si>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</si>
  <si>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</si>
  <si>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</si>
  <si>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</si>
  <si>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</si>
  <si>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</si>
  <si>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</si>
  <si>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</si>
  <si>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</si>
  <si>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</si>
  <si>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</si>
  <si>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</si>
  <si>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</si>
  <si>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</si>
  <si>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</si>
  <si>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</si>
  <si>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</si>
  <si>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</si>
  <si>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</si>
  <si>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</si>
  <si>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</si>
  <si>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</si>
  <si>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</si>
  <si>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</si>
  <si>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</si>
  <si>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</si>
  <si>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</si>
  <si>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</si>
  <si>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</si>
  <si>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</si>
  <si>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</si>
  <si>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</si>
  <si>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</si>
  <si>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</si>
  <si>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</si>
  <si>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</si>
  <si>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</si>
  <si>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</si>
  <si>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</si>
  <si>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</si>
  <si>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</si>
  <si>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</si>
  <si>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</si>
  <si>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</si>
  <si>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</si>
  <si>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</si>
  <si>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</si>
  <si>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</si>
  <si>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</si>
  <si>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</si>
  <si>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</si>
  <si>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</si>
  <si>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</si>
  <si>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</si>
  <si>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</si>
  <si>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</si>
  <si>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</si>
  <si>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</si>
  <si>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</si>
  <si>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</si>
  <si>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</si>
  <si>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</si>
  <si>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</si>
  <si>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</si>
  <si>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</si>
  <si>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</si>
  <si>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</si>
  <si>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</si>
  <si>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</si>
  <si>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</si>
  <si>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</si>
  <si>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</si>
  <si>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</si>
  <si>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</si>
  <si>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</si>
  <si>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</si>
  <si>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</si>
  <si>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</si>
  <si>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</si>
  <si>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</si>
  <si>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</si>
  <si>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</si>
  <si>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</si>
  <si>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</si>
  <si>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</si>
  <si>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</si>
  <si>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</si>
  <si>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</si>
  <si>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</si>
  <si>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</si>
  <si>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</si>
  <si>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</si>
  <si>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</si>
  <si>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</si>
  <si>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</si>
  <si>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</si>
  <si>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</si>
  <si>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</si>
  <si>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</si>
  <si>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</si>
  <si>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</si>
  <si>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</si>
  <si>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</si>
  <si>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</si>
  <si>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</si>
  <si>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</si>
  <si>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</si>
  <si>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</si>
  <si>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</si>
  <si>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</si>
  <si>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</si>
  <si>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</si>
  <si>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</si>
  <si>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</si>
  <si>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</si>
  <si>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</si>
  <si>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</si>
  <si>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</si>
  <si>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</si>
  <si>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</si>
  <si>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</si>
  <si>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</si>
  <si>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</si>
  <si>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</si>
  <si>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</si>
  <si>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</si>
  <si>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</si>
  <si>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</si>
  <si>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</si>
  <si>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</si>
  <si>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</si>
  <si>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</si>
  <si>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</si>
  <si>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</si>
  <si>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</si>
  <si>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</si>
  <si>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</si>
  <si>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</si>
  <si>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</si>
  <si>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</si>
  <si>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</si>
  <si>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</si>
  <si>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</si>
  <si>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</si>
  <si>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</si>
  <si>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</si>
  <si>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</si>
  <si>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</si>
  <si>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</si>
  <si>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</si>
  <si>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</si>
  <si>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</si>
  <si>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</si>
  <si>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</si>
  <si>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</si>
  <si>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</si>
  <si>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</si>
  <si>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</si>
  <si>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</si>
  <si>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</si>
  <si>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</si>
  <si>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</si>
  <si>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</si>
  <si>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</si>
  <si>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</si>
  <si>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</si>
  <si>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</si>
  <si>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</si>
  <si>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</si>
  <si>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</si>
  <si>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</si>
  <si>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</si>
  <si>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</si>
  <si>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</si>
  <si>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</si>
  <si>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</si>
  <si>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</si>
  <si>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</si>
  <si>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</si>
  <si>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</si>
  <si>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</si>
  <si>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</si>
  <si>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</si>
  <si>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</si>
  <si>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</si>
  <si>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</si>
  <si>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</si>
  <si>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</si>
  <si>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</si>
  <si>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</si>
  <si>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</si>
  <si>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</si>
  <si>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</si>
  <si>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</si>
  <si>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</si>
  <si>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</si>
  <si>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</si>
  <si>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</si>
  <si>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</si>
  <si>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</si>
  <si>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</si>
  <si>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</si>
  <si>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</si>
  <si>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</si>
  <si>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</si>
  <si>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</si>
  <si>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</si>
  <si>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</si>
  <si>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</si>
  <si>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</si>
  <si>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</si>
  <si>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</si>
  <si>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</si>
  <si>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</si>
  <si>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</si>
  <si>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</si>
  <si>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</si>
  <si>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</si>
  <si>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</si>
  <si>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</si>
  <si>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</si>
  <si>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</si>
  <si>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</si>
  <si>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</si>
  <si>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</si>
  <si>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</si>
  <si>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</si>
  <si>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</si>
  <si>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</si>
  <si>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</si>
  <si>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</si>
  <si>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</si>
  <si>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</si>
  <si>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</si>
  <si>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</si>
  <si>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</si>
  <si>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</si>
  <si>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</si>
  <si>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</si>
  <si>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</si>
  <si>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</si>
  <si>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</si>
  <si>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</si>
  <si>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</si>
  <si>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</si>
  <si>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</si>
  <si>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</si>
  <si>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</si>
  <si>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</si>
  <si>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</si>
  <si>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</si>
  <si>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</si>
  <si>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</si>
  <si>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</si>
  <si>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</si>
  <si>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</si>
  <si>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</si>
  <si>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</si>
  <si>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</si>
  <si>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</si>
  <si>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</si>
  <si>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</si>
  <si>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</si>
  <si>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</si>
  <si>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</si>
  <si>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</si>
  <si>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</si>
  <si>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</si>
  <si>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</si>
  <si>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</si>
  <si>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</si>
  <si>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</si>
  <si>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</si>
  <si>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</si>
  <si>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</si>
  <si>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</si>
  <si>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</si>
  <si>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</si>
  <si>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</si>
  <si>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</si>
  <si>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</si>
  <si>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</si>
  <si>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</si>
  <si>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</si>
  <si>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</si>
  <si>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</si>
  <si>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</si>
  <si>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</si>
  <si>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</si>
  <si>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</si>
  <si>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</si>
  <si>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</si>
  <si>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</si>
  <si>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</si>
  <si>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</si>
  <si>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</si>
  <si>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</si>
  <si>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</si>
  <si>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</si>
  <si>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</si>
  <si>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</si>
  <si>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</si>
  <si>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</si>
  <si>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</si>
  <si>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</si>
  <si>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</si>
  <si>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</si>
  <si>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</si>
  <si>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</si>
  <si>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</si>
  <si>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</si>
  <si>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</si>
  <si>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</si>
  <si>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</si>
  <si>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</si>
  <si>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</si>
  <si>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</si>
  <si>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</si>
  <si>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</si>
  <si>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</si>
  <si>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</si>
  <si>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</si>
  <si>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</si>
  <si>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</si>
  <si>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</si>
  <si>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</si>
  <si>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</si>
  <si>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</si>
  <si>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</si>
  <si>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</si>
  <si>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</si>
  <si>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</si>
  <si>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</si>
  <si>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</si>
  <si>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</si>
  <si>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</si>
  <si>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</si>
  <si>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</si>
  <si>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</si>
  <si>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</si>
  <si>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</si>
  <si>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</si>
  <si>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</si>
  <si>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</si>
  <si>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</si>
  <si>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</si>
  <si>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</si>
  <si>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</si>
  <si>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</si>
  <si>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</si>
  <si>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</si>
  <si>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</si>
  <si>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</si>
  <si>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</si>
  <si>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</si>
  <si>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</si>
  <si>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</si>
  <si>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</si>
  <si>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</si>
  <si>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</si>
  <si>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</si>
  <si>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</si>
  <si>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</si>
  <si>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</si>
  <si>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</si>
  <si>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</si>
  <si>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</si>
  <si>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</si>
  <si>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</si>
  <si>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</si>
  <si>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</si>
  <si>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</si>
  <si>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</si>
  <si>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</si>
  <si>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</si>
  <si>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</si>
  <si>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</si>
  <si>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</si>
  <si>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</si>
  <si>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</si>
  <si>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</si>
  <si>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</si>
  <si>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</si>
  <si>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</si>
  <si>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</si>
  <si>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</si>
  <si>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</si>
  <si>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</si>
  <si>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</si>
  <si>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</si>
  <si>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</si>
  <si>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</si>
  <si>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</si>
  <si>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</si>
  <si>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</si>
  <si>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</si>
  <si>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</si>
  <si>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</si>
  <si>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</si>
  <si>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</si>
  <si>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</si>
  <si>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</si>
  <si>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</si>
  <si>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</si>
  <si>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</si>
  <si>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</si>
  <si>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</si>
  <si>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</si>
  <si>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</si>
  <si>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</si>
  <si>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</si>
  <si>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</si>
  <si>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</si>
  <si>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</si>
  <si>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</si>
  <si>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</si>
  <si>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</si>
  <si>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</si>
  <si>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</si>
  <si>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</si>
  <si>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</si>
  <si>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</si>
  <si>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</si>
  <si>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</si>
  <si>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</si>
  <si>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</si>
  <si>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</si>
  <si>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</si>
  <si>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</si>
  <si>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</si>
  <si>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</si>
  <si>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</si>
  <si>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</si>
  <si>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</si>
  <si>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</si>
  <si>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</si>
  <si>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</si>
  <si>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</si>
  <si>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</si>
  <si>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</si>
  <si>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</si>
  <si>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</si>
  <si>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</si>
  <si>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</si>
  <si>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</si>
  <si>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</si>
  <si>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</si>
  <si>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</si>
  <si>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</si>
  <si>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</si>
  <si>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</si>
  <si>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</si>
  <si>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</si>
  <si>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</si>
  <si>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</si>
  <si>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</si>
  <si>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</si>
  <si>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</si>
  <si>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</si>
  <si>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</si>
  <si>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</si>
  <si>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</si>
  <si>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</si>
  <si>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</si>
  <si>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</si>
  <si>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</si>
  <si>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</si>
  <si>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</si>
  <si>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</si>
  <si>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</si>
  <si>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</si>
  <si>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</si>
  <si>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</si>
  <si>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</si>
  <si>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</si>
  <si>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</si>
  <si>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</si>
  <si>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</si>
  <si>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</si>
  <si>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</si>
  <si>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</si>
  <si>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</si>
  <si>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</si>
  <si>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</si>
  <si>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</si>
  <si>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</si>
  <si>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</si>
  <si>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</si>
  <si>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</si>
  <si>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</si>
  <si>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</si>
  <si>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</si>
  <si>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</si>
  <si>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</si>
  <si>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</si>
  <si>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</si>
  <si>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</si>
  <si>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</si>
  <si>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</si>
  <si>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</si>
  <si>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</si>
  <si>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</si>
  <si>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</si>
  <si>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</si>
  <si>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</si>
  <si>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</si>
  <si>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</si>
  <si>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</si>
  <si>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</si>
  <si>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</si>
  <si>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</si>
  <si>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</si>
  <si>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</si>
  <si>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</si>
  <si>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</si>
  <si>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</si>
  <si>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</si>
  <si>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</si>
  <si>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</si>
  <si>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</si>
  <si>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</si>
  <si>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</si>
  <si>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</si>
  <si>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</si>
  <si>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</si>
  <si>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</si>
  <si>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</si>
  <si>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</si>
  <si>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</si>
  <si>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</si>
  <si>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</si>
  <si>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</si>
  <si>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</si>
  <si>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</si>
  <si>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</si>
  <si>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</si>
  <si>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</si>
  <si>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</si>
  <si>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</si>
  <si>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</si>
  <si>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</si>
  <si>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</si>
  <si>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</si>
  <si>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</si>
  <si>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</si>
  <si>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</si>
  <si>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</si>
  <si>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</si>
  <si>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</si>
  <si>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</si>
  <si>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</si>
  <si>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</si>
  <si>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</si>
  <si>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</si>
  <si>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</si>
  <si>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</si>
  <si>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</si>
  <si>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</si>
  <si>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</si>
  <si>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</si>
  <si>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</si>
  <si>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</si>
  <si>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</si>
  <si>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</si>
  <si>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</si>
  <si>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</si>
  <si>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</si>
  <si>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</si>
  <si>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</si>
  <si>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</si>
  <si>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</si>
  <si>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</si>
  <si>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</si>
  <si>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</si>
  <si>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</si>
  <si>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</si>
  <si>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</si>
  <si>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</si>
  <si>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</si>
  <si>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</si>
  <si>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</si>
  <si>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</si>
  <si>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</si>
  <si>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</si>
  <si>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</si>
  <si>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</si>
  <si>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</si>
  <si>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</si>
  <si>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</si>
  <si>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</si>
  <si>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</si>
  <si>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</si>
  <si>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</si>
  <si>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</si>
  <si>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</si>
  <si>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</si>
  <si>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</si>
  <si>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</si>
  <si>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</si>
  <si>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</si>
  <si>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</si>
  <si>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</si>
  <si>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</si>
  <si>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</si>
  <si>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</si>
  <si>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</si>
  <si>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</si>
  <si>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</si>
  <si>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</si>
  <si>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</si>
  <si>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</si>
  <si>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</si>
  <si>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</si>
  <si>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</si>
  <si>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</si>
  <si>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</si>
  <si>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</si>
  <si>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</si>
  <si>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</si>
  <si>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</si>
  <si>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</si>
  <si>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</si>
  <si>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</si>
  <si>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</si>
  <si>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</si>
  <si>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</si>
  <si>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</si>
  <si>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</si>
  <si>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</si>
  <si>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</si>
  <si>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</si>
  <si>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</si>
  <si>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</si>
  <si>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</si>
  <si>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</si>
  <si>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</si>
  <si>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</si>
  <si>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</si>
  <si>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</si>
  <si>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</si>
  <si>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</si>
  <si>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</si>
  <si>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</si>
  <si>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</si>
  <si>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</si>
  <si>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</si>
  <si>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</si>
  <si>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</si>
  <si>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</si>
  <si>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</si>
  <si>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</si>
  <si>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</si>
  <si>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</si>
  <si>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</si>
  <si>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</si>
  <si>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</si>
  <si>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</si>
  <si>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</si>
  <si>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</si>
  <si>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</si>
  <si>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</si>
  <si>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</si>
  <si>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</si>
  <si>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</si>
  <si>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</si>
  <si>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</si>
  <si>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</si>
  <si>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</si>
  <si>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</si>
  <si>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</si>
  <si>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</si>
  <si>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</si>
  <si>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</si>
  <si>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</si>
  <si>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</si>
  <si>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</si>
  <si>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</si>
  <si>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</si>
  <si>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</si>
  <si>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</si>
  <si>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</si>
  <si>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</si>
  <si>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</si>
  <si>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</si>
  <si>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</si>
  <si>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</si>
  <si>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</si>
  <si>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</si>
  <si>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</si>
  <si>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</si>
  <si>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</si>
  <si>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</si>
  <si>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</si>
  <si>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</si>
  <si>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</si>
  <si>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</si>
  <si>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</si>
  <si>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</si>
  <si>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</si>
  <si>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</si>
  <si>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</si>
  <si>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</si>
  <si>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</si>
  <si>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</si>
  <si>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</si>
  <si>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</si>
  <si>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</si>
  <si>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</si>
  <si>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</si>
  <si>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</si>
  <si>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</si>
  <si>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</si>
  <si>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</si>
  <si>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</si>
  <si>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</si>
  <si>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</si>
  <si>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</si>
  <si>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</si>
  <si>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</si>
  <si>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</si>
  <si>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</si>
  <si>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</si>
  <si>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</si>
  <si>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</si>
  <si>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</si>
  <si>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</si>
  <si>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</si>
  <si>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</si>
  <si>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</si>
  <si>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</si>
  <si>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</si>
  <si>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</si>
  <si>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</si>
  <si>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</si>
  <si>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</si>
  <si>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</si>
  <si>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</si>
  <si>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</si>
  <si>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</si>
  <si>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</si>
  <si>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</si>
  <si>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</si>
  <si>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</si>
  <si>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</si>
  <si>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</si>
  <si>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</si>
  <si>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</si>
  <si>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</si>
  <si>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</si>
  <si>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</si>
  <si>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</si>
  <si>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</si>
  <si>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</si>
  <si>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</si>
  <si>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</si>
  <si>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</si>
  <si>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</si>
  <si>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</si>
  <si>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</si>
  <si>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</si>
  <si>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</si>
  <si>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</si>
  <si>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</si>
  <si>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</si>
  <si>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</si>
  <si>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</si>
  <si>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</si>
  <si>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</si>
  <si>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</si>
  <si>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</si>
  <si>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</si>
  <si>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</si>
  <si>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</si>
  <si>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</si>
  <si>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</si>
  <si>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</si>
  <si>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</si>
  <si>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</si>
  <si>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</si>
  <si>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</si>
  <si>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</si>
  <si>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</si>
  <si>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</si>
  <si>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</si>
  <si>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</si>
  <si>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</si>
  <si>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</si>
  <si>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</si>
  <si>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</si>
  <si>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</si>
  <si>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</si>
  <si>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</si>
  <si>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</si>
  <si>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</si>
  <si>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</si>
  <si>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</si>
  <si>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</si>
  <si>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</si>
  <si>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</si>
  <si>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</si>
  <si>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</si>
  <si>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</si>
  <si>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</si>
  <si>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</si>
  <si>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</si>
  <si>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</si>
  <si>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</si>
  <si>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</si>
  <si>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</si>
  <si>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</si>
  <si>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</si>
  <si>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</si>
  <si>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</si>
  <si>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</si>
  <si>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</si>
  <si>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</si>
  <si>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</si>
  <si>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</si>
  <si>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</si>
  <si>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</si>
  <si>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</si>
  <si>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</si>
  <si>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</si>
  <si>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</si>
  <si>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</si>
  <si>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</si>
  <si>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</si>
  <si>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</si>
  <si>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</si>
  <si>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</si>
  <si>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</si>
  <si>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</si>
  <si>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</si>
  <si>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</si>
  <si>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</si>
  <si>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</si>
  <si>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</si>
  <si>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</si>
  <si>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</si>
  <si>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</si>
  <si>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</si>
  <si>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</si>
  <si>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</si>
  <si>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</si>
  <si>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</si>
  <si>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</si>
  <si>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</si>
  <si>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</si>
  <si>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</si>
  <si>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</si>
  <si>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</si>
  <si>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</si>
  <si>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</si>
  <si>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</si>
  <si>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</si>
  <si>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</si>
  <si>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</si>
  <si>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</si>
  <si>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</si>
  <si>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</si>
  <si>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</si>
  <si>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</si>
  <si>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</si>
  <si>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</si>
  <si>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</si>
  <si>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</si>
  <si>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</si>
  <si>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</si>
  <si>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</si>
  <si>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</si>
  <si>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</si>
  <si>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</si>
  <si>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</si>
  <si>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</si>
  <si>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</si>
  <si>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</si>
  <si>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</si>
  <si>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</si>
  <si>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</si>
  <si>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</si>
  <si>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</si>
  <si>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</si>
  <si>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</si>
  <si>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</si>
  <si>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</si>
  <si>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</si>
  <si>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</si>
  <si>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</si>
  <si>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</si>
  <si>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</si>
  <si>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</si>
  <si>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</si>
  <si>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</si>
  <si>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</si>
  <si>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</si>
  <si>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</si>
  <si>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</si>
  <si>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</si>
  <si>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</si>
  <si>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</si>
  <si>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</si>
  <si>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</si>
  <si>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</si>
  <si>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</si>
  <si>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</si>
  <si>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</si>
  <si>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</si>
  <si>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</si>
  <si>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</si>
  <si>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</si>
  <si>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</si>
  <si>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</si>
  <si>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</si>
  <si>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</si>
  <si>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</si>
  <si>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</si>
  <si>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</si>
  <si>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</si>
  <si>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</si>
  <si>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</si>
  <si>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</si>
  <si>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</si>
  <si>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</si>
  <si>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</si>
  <si>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</si>
  <si>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</si>
  <si>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</si>
  <si>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</si>
  <si>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</si>
  <si>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</si>
  <si>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</si>
  <si>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</si>
  <si>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</si>
  <si>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</si>
  <si>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</si>
  <si>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</si>
  <si>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</si>
  <si>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</si>
  <si>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</si>
  <si>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</si>
  <si>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</si>
  <si>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</si>
  <si>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</si>
  <si>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</si>
  <si>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</si>
  <si>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</si>
  <si>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</si>
  <si>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</si>
  <si>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</si>
  <si>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</si>
  <si>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</si>
  <si>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</si>
  <si>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</si>
  <si>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</si>
  <si>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</si>
  <si>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</si>
  <si>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</si>
  <si>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</si>
  <si>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</si>
  <si>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</si>
  <si>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</si>
  <si>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</si>
  <si>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</si>
  <si>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</si>
  <si>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</si>
  <si>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</si>
  <si>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</si>
  <si>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</si>
  <si>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</si>
  <si>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</si>
  <si>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</si>
  <si>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</si>
  <si>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</si>
  <si>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</si>
  <si>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</si>
  <si>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</si>
  <si>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</si>
  <si>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</si>
  <si>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</si>
  <si>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</si>
  <si>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</si>
  <si>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</si>
  <si>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</si>
  <si>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</si>
  <si>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</si>
  <si>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</si>
  <si>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</si>
  <si>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</si>
  <si>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</si>
  <si>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</si>
  <si>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</si>
  <si>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</si>
  <si>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</si>
  <si>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</si>
  <si>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</si>
  <si>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</si>
  <si>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</si>
  <si>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</si>
  <si>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</si>
  <si>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</si>
  <si>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</si>
  <si>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</si>
  <si>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</si>
  <si>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</si>
  <si>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</si>
  <si>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</si>
  <si>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</si>
  <si>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</si>
  <si>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</si>
  <si>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</si>
  <si>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</si>
  <si>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</si>
  <si>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</si>
  <si>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</si>
  <si>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</si>
  <si>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</si>
  <si>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</si>
  <si>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</si>
  <si>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</si>
  <si>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</si>
  <si>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</si>
  <si>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</si>
  <si>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</si>
  <si>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</si>
  <si>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</si>
  <si>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</si>
  <si>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</si>
  <si>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</si>
  <si>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</si>
  <si>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</si>
  <si>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</si>
  <si>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</si>
  <si>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</si>
  <si>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</si>
  <si>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</si>
  <si>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</si>
  <si>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</si>
  <si>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</si>
  <si>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</si>
  <si>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</si>
  <si>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</si>
  <si>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</si>
  <si>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</si>
  <si>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</si>
  <si>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</si>
  <si>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</si>
  <si>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</si>
  <si>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</si>
  <si>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</si>
  <si>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</si>
  <si>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</si>
  <si>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</si>
  <si>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</si>
  <si>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</si>
  <si>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</si>
  <si>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</si>
  <si>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</si>
  <si>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</si>
  <si>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</si>
  <si>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</si>
  <si>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</si>
  <si>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</si>
  <si>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</si>
  <si>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</si>
  <si>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</si>
  <si>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</si>
  <si>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</si>
  <si>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</si>
  <si>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</si>
  <si>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</si>
  <si>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</si>
  <si>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</si>
  <si>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</si>
  <si>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</si>
  <si>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</si>
  <si>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</si>
  <si>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</si>
  <si>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</si>
  <si>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</si>
  <si>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</si>
  <si>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</si>
  <si>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</si>
  <si>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</si>
  <si>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</si>
  <si>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</si>
  <si>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</si>
  <si>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</si>
  <si>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</si>
  <si>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</si>
  <si>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</si>
  <si>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</si>
  <si>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</si>
  <si>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</si>
  <si>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</si>
  <si>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</si>
  <si>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</si>
  <si>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</si>
  <si>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</si>
  <si>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</si>
  <si>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</si>
  <si>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</si>
  <si>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</si>
  <si>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</si>
  <si>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</si>
  <si>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</si>
  <si>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</si>
  <si>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</si>
  <si>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</si>
  <si>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</si>
  <si>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</si>
  <si>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</si>
  <si>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</si>
  <si>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</si>
  <si>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</si>
  <si>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</si>
  <si>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</si>
  <si>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</si>
  <si>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</si>
  <si>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</si>
  <si>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</si>
  <si>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</si>
  <si>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</si>
  <si>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</si>
  <si>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</si>
  <si>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</si>
  <si>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</si>
  <si>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</si>
  <si>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</si>
  <si>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</si>
  <si>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</si>
  <si>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</si>
  <si>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</si>
  <si>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</si>
  <si>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</si>
  <si>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</si>
  <si>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</si>
  <si>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</si>
  <si>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</si>
  <si>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</si>
  <si>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</si>
  <si>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</si>
  <si>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</si>
  <si>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</si>
  <si>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</si>
  <si>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</si>
  <si>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</si>
  <si>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</si>
  <si>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</si>
  <si>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</si>
  <si>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</si>
  <si>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</si>
  <si>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</si>
  <si>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</si>
  <si>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</si>
  <si>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</si>
  <si>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</si>
  <si>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</si>
  <si>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</si>
  <si>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</si>
  <si>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</si>
  <si>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</si>
  <si>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</si>
  <si>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</si>
  <si>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</si>
  <si>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</si>
  <si>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</si>
  <si>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</si>
  <si>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</si>
  <si>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</si>
  <si>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</si>
  <si>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</si>
  <si>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</si>
  <si>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</si>
  <si>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</si>
  <si>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</si>
  <si>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</si>
  <si>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</si>
  <si>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</si>
  <si>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</si>
  <si>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</si>
  <si>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</si>
  <si>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</si>
  <si>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</si>
  <si>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</si>
  <si>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</si>
  <si>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</si>
  <si>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</si>
  <si>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</si>
  <si>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</si>
  <si>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</si>
  <si>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</si>
  <si>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</si>
  <si>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</si>
  <si>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</si>
  <si>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</si>
  <si>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</si>
  <si>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</si>
  <si>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</si>
  <si>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</si>
  <si>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</si>
  <si>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</si>
  <si>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</si>
  <si>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</si>
  <si>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</si>
  <si>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</si>
  <si>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</si>
  <si>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</si>
  <si>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</si>
  <si>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</si>
  <si>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</si>
  <si>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</si>
  <si>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</si>
  <si>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</si>
  <si>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</si>
  <si>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</si>
  <si>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</si>
  <si>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</si>
  <si>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</si>
  <si>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</si>
  <si>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</si>
  <si>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</si>
  <si>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</si>
  <si>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</si>
  <si>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</si>
  <si>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</si>
  <si>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</si>
  <si>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</si>
  <si>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</si>
  <si>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</si>
  <si>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</si>
  <si>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</si>
  <si>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</si>
  <si>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</si>
  <si>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</si>
  <si>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</si>
  <si>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</si>
  <si>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</si>
  <si>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</si>
  <si>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</si>
  <si>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</si>
  <si>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</si>
  <si>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</si>
  <si>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</si>
  <si>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</si>
  <si>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</si>
  <si>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</si>
  <si>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</si>
  <si>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</si>
  <si>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</si>
  <si>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</si>
  <si>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</si>
  <si>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</si>
  <si>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</si>
  <si>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</si>
  <si>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</si>
  <si>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</si>
  <si>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</si>
  <si>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</si>
  <si>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</si>
  <si>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</si>
  <si>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</si>
  <si>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</si>
  <si>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</si>
  <si>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</si>
  <si>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</si>
  <si>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</si>
  <si>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</si>
  <si>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</si>
  <si>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</si>
  <si>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</si>
  <si>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</si>
  <si>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</si>
  <si>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</si>
  <si>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</si>
  <si>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</si>
  <si>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</si>
  <si>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</si>
  <si>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</si>
  <si>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</si>
  <si>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</si>
  <si>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</si>
  <si>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</si>
  <si>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</si>
  <si>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</si>
  <si>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</si>
  <si>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</si>
  <si>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</si>
  <si>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</si>
  <si>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</si>
  <si>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</si>
  <si>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</si>
  <si>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</si>
  <si>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</si>
  <si>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</si>
  <si>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</si>
  <si>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</si>
  <si>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</si>
  <si>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</si>
  <si>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</si>
  <si>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</si>
  <si>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</si>
  <si>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</si>
  <si>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</si>
  <si>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</si>
  <si>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</si>
  <si>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</si>
  <si>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</si>
  <si>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</si>
  <si>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</si>
  <si>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</si>
  <si>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</si>
  <si>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</si>
  <si>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</si>
  <si>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</si>
  <si>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</si>
  <si>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</si>
  <si>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</si>
  <si>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</si>
  <si>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</si>
  <si>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</si>
  <si>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</si>
  <si>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</si>
  <si>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</si>
  <si>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</si>
  <si>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</si>
  <si>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</si>
  <si>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</si>
  <si>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</si>
  <si>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</si>
  <si>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</si>
  <si>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</si>
  <si>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</si>
  <si>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</si>
  <si>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</si>
  <si>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</si>
  <si>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</si>
  <si>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</si>
  <si>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</si>
  <si>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</si>
  <si>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</si>
  <si>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</si>
  <si>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</si>
  <si>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</si>
  <si>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</si>
  <si>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</si>
  <si>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</si>
  <si>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</si>
  <si>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</si>
  <si>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</si>
  <si>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</si>
  <si>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</si>
  <si>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</si>
  <si>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</si>
  <si>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</si>
  <si>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</si>
  <si>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</si>
  <si>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</si>
  <si>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</si>
  <si>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</si>
  <si>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</si>
  <si>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</si>
  <si>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</si>
  <si>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</si>
  <si>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</si>
  <si>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</si>
  <si>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</si>
  <si>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</si>
  <si>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</si>
  <si>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</si>
  <si>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</si>
  <si>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</si>
  <si>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</si>
  <si>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</si>
  <si>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</si>
  <si>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</si>
  <si>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</si>
  <si>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</si>
  <si>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</si>
  <si>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</si>
  <si>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</si>
  <si>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</si>
  <si>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</si>
  <si>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</si>
  <si>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</si>
  <si>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</si>
  <si>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</si>
  <si>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</si>
  <si>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</si>
  <si>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</si>
  <si>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</si>
  <si>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</si>
  <si>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</si>
  <si>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</si>
  <si>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</si>
  <si>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</si>
  <si>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</si>
  <si>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</si>
  <si>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</si>
  <si>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</si>
  <si>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</si>
  <si>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</si>
  <si>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</si>
  <si>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</si>
  <si>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</si>
  <si>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</si>
  <si>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</si>
  <si>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</si>
  <si>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</si>
  <si>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</si>
  <si>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</si>
  <si>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</si>
  <si>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</si>
  <si>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</si>
  <si>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</si>
  <si>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</si>
  <si>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</si>
  <si>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</si>
  <si>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</si>
  <si>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</si>
  <si>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</si>
  <si>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</si>
  <si>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</si>
  <si>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</si>
  <si>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</si>
  <si>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</si>
  <si>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</si>
  <si>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</si>
  <si>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</si>
  <si>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</si>
  <si>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</si>
  <si>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</si>
  <si>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</si>
  <si>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</si>
  <si>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</si>
  <si>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</si>
  <si>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</si>
  <si>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</si>
  <si>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</si>
  <si>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</si>
  <si>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</si>
  <si>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</si>
  <si>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</si>
  <si>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</si>
  <si>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</si>
  <si>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</si>
  <si>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</si>
  <si>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</si>
  <si>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</si>
  <si>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</si>
  <si>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</si>
  <si>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</si>
  <si>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</si>
  <si>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</si>
  <si>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</si>
  <si>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</si>
  <si>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</si>
  <si>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</si>
  <si>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</si>
  <si>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</si>
  <si>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</si>
  <si>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</si>
  <si>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</si>
  <si>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</si>
  <si>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</si>
  <si>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</si>
  <si>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</si>
  <si>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</si>
  <si>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</si>
  <si>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</si>
  <si>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</si>
  <si>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</si>
  <si>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</si>
  <si>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</si>
  <si>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</si>
  <si>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</si>
  <si>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</si>
  <si>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</si>
  <si>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</si>
  <si>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</si>
  <si>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</si>
  <si>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</si>
  <si>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</si>
  <si>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</si>
  <si>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</si>
  <si>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</si>
  <si>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</si>
  <si>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</si>
  <si>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</si>
  <si>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</si>
  <si>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</si>
  <si>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</si>
  <si>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</si>
  <si>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</si>
  <si>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</si>
  <si>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</si>
  <si>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</si>
  <si>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</si>
  <si>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</si>
  <si>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</si>
  <si>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</si>
  <si>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</si>
  <si>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</si>
  <si>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</si>
  <si>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</si>
  <si>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</si>
  <si>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</si>
  <si>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</si>
  <si>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</si>
  <si>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</si>
  <si>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</si>
  <si>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</si>
  <si>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</si>
  <si>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</si>
  <si>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</si>
  <si>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</si>
  <si>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</si>
  <si>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</si>
  <si>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</si>
  <si>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</si>
  <si>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</si>
  <si>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</si>
  <si>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</si>
  <si>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</si>
  <si>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</si>
  <si>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</si>
  <si>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</si>
  <si>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</si>
  <si>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</si>
  <si>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</si>
  <si>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</si>
  <si>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</si>
  <si>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</si>
  <si>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</si>
  <si>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</si>
  <si>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</si>
  <si>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</si>
  <si>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</si>
  <si>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</si>
  <si>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</si>
  <si>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</si>
  <si>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</si>
  <si>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</si>
  <si>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</si>
  <si>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</si>
  <si>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</si>
  <si>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</si>
  <si>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</si>
  <si>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</si>
  <si>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</si>
  <si>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</si>
  <si>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</si>
  <si>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</si>
  <si>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</si>
  <si>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</si>
  <si>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</si>
  <si>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</si>
  <si>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</si>
  <si>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</si>
  <si>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</si>
  <si>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</si>
  <si>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</si>
  <si>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</si>
  <si>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</si>
  <si>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</si>
  <si>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</si>
  <si>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</si>
  <si>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</si>
  <si>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</si>
  <si>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</si>
  <si>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</si>
  <si>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</si>
  <si>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</si>
  <si>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</si>
  <si>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</si>
  <si>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</si>
  <si>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</si>
  <si>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</si>
  <si>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</si>
  <si>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</si>
  <si>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</si>
  <si>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</si>
  <si>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</si>
  <si>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</si>
  <si>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</si>
  <si>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</si>
  <si>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</si>
  <si>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</si>
  <si>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</si>
  <si>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</si>
  <si>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</si>
  <si>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</si>
  <si>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</si>
  <si>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</si>
  <si>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</si>
  <si>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</si>
  <si>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</si>
  <si>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</si>
  <si>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</si>
  <si>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</si>
  <si>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</si>
  <si>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</si>
  <si>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</si>
  <si>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</si>
  <si>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</si>
  <si>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</si>
  <si>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</si>
  <si>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</si>
  <si>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</si>
  <si>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</si>
  <si>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</si>
  <si>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</si>
  <si>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</si>
  <si>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</si>
  <si>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</si>
  <si>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</si>
  <si>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</si>
  <si>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</si>
  <si>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</si>
  <si>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</si>
  <si>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</si>
  <si>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</si>
  <si>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</si>
  <si>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</si>
  <si>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</si>
  <si>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</si>
  <si>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</si>
  <si>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</si>
  <si>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</si>
  <si>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</si>
  <si>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</si>
  <si>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</si>
  <si>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</si>
  <si>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</si>
  <si>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</si>
  <si>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</si>
  <si>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</si>
  <si>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</si>
  <si>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</si>
  <si>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</si>
  <si>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</si>
  <si>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</si>
  <si>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</si>
  <si>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</si>
  <si>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</si>
  <si>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</si>
  <si>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</si>
  <si>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</si>
  <si>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</si>
  <si>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</si>
  <si>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</si>
  <si>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</si>
  <si>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</si>
  <si>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</si>
  <si>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</si>
  <si>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</si>
  <si>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</si>
  <si>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</si>
  <si>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</si>
  <si>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</si>
  <si>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</si>
  <si>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</si>
  <si>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</si>
  <si>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</si>
  <si>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</si>
  <si>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</si>
  <si>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</si>
  <si>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</si>
  <si>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</si>
  <si>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</si>
  <si>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</si>
  <si>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</si>
  <si>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</si>
  <si>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</si>
  <si>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</si>
  <si>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</si>
  <si>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</si>
  <si>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</si>
  <si>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</si>
  <si>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</si>
  <si>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</si>
  <si>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</si>
  <si>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</si>
  <si>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</si>
  <si>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</si>
  <si>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</si>
  <si>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</si>
  <si>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</si>
  <si>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</si>
  <si>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</si>
  <si>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</si>
  <si>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</si>
  <si>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</si>
  <si>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</si>
  <si>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</si>
  <si>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</si>
  <si>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</si>
  <si>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</si>
  <si>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</si>
  <si>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</si>
  <si>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</si>
  <si>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</si>
  <si>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</si>
  <si>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</si>
  <si>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</si>
  <si>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</si>
  <si>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</si>
  <si>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</si>
  <si>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</si>
  <si>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</si>
  <si>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</si>
  <si>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</si>
  <si>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</si>
  <si>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</si>
  <si>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</si>
  <si>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</si>
  <si>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</si>
  <si>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</si>
  <si>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</si>
  <si>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</si>
  <si>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</si>
  <si>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</si>
  <si>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</si>
  <si>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</si>
  <si>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</si>
  <si>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</si>
  <si>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</si>
  <si>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</si>
  <si>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</si>
  <si>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</si>
  <si>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</si>
  <si>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</si>
  <si>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</si>
  <si>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</si>
  <si>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</si>
  <si>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</si>
  <si>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</si>
  <si>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</si>
  <si>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</si>
  <si>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</si>
  <si>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</si>
  <si>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</si>
  <si>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</si>
  <si>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</si>
  <si>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</si>
  <si>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</si>
  <si>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</si>
  <si>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</si>
  <si>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</si>
  <si>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</si>
  <si>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</si>
  <si>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</si>
  <si>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</si>
  <si>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</si>
  <si>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</si>
  <si>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</si>
  <si>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</si>
  <si>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</si>
  <si>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</si>
  <si>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</si>
  <si>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</si>
  <si>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</si>
  <si>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</si>
  <si>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</si>
  <si>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</si>
  <si>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</si>
  <si>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</si>
  <si>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</si>
  <si>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</si>
  <si>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</si>
  <si>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</si>
  <si>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</si>
  <si>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</si>
  <si>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</si>
  <si>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</si>
  <si>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</si>
  <si>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</si>
  <si>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</si>
  <si>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</si>
  <si>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</si>
  <si>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</si>
  <si>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</si>
  <si>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</si>
  <si>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</si>
  <si>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</si>
  <si>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</si>
  <si>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</si>
  <si>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</si>
  <si>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</si>
  <si>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</si>
  <si>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</si>
  <si>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</si>
  <si>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</si>
  <si>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</si>
  <si>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</si>
  <si>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</si>
  <si>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</si>
  <si>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</si>
  <si>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</si>
  <si>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</si>
  <si>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</si>
  <si>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</si>
  <si>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</si>
  <si>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</si>
  <si>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</si>
  <si>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</si>
  <si>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</si>
  <si>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</si>
  <si>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</si>
  <si>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</si>
  <si>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</si>
  <si>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</si>
  <si>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</si>
  <si>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</si>
  <si>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</si>
  <si>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</si>
  <si>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</si>
  <si>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</si>
  <si>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</si>
  <si>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</si>
  <si>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</si>
  <si>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</si>
  <si>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</si>
  <si>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</si>
  <si>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</si>
  <si>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</si>
  <si>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</si>
  <si>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</si>
  <si>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</si>
  <si>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</si>
  <si>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</si>
  <si>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</si>
  <si>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</si>
  <si>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</si>
  <si>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</si>
  <si>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</si>
  <si>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</si>
  <si>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</si>
  <si>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</si>
  <si>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</si>
  <si>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</si>
  <si>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</si>
  <si>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</si>
  <si>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</si>
  <si>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</si>
  <si>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</si>
  <si>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</si>
  <si>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</si>
  <si>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</si>
  <si>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</si>
  <si>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</si>
  <si>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</si>
  <si>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</si>
  <si>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</si>
  <si>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</si>
  <si>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</si>
  <si>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</si>
  <si>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</si>
  <si>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</si>
  <si>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</si>
  <si>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</si>
  <si>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</si>
  <si>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</si>
  <si>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</si>
  <si>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</si>
  <si>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</si>
  <si>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</si>
  <si>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</si>
  <si>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</si>
  <si>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</si>
  <si>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</si>
  <si>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</si>
  <si>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</si>
  <si>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</si>
  <si>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</si>
  <si>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</si>
  <si>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</si>
  <si>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</si>
  <si>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</si>
  <si>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</si>
  <si>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</si>
  <si>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</si>
  <si>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</si>
  <si>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</si>
  <si>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</si>
  <si>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</si>
  <si>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</si>
  <si>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</si>
  <si>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</si>
  <si>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</si>
  <si>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</si>
  <si>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</si>
  <si>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</si>
  <si>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</si>
  <si>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</si>
  <si>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</si>
  <si>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</si>
  <si>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</si>
  <si>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</si>
  <si>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</si>
  <si>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</si>
  <si>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</si>
  <si>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</si>
  <si>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</si>
  <si>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</si>
  <si>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</si>
  <si>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</si>
  <si>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</si>
  <si>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</si>
  <si>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</si>
  <si>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</si>
  <si>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</si>
  <si>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</si>
  <si>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</si>
  <si>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</si>
  <si>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</si>
  <si>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</si>
  <si>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</si>
  <si>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</si>
  <si>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</si>
  <si>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</si>
  <si>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</si>
  <si>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</si>
  <si>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</si>
  <si>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</si>
  <si>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</si>
  <si>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</si>
  <si>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</si>
  <si>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</si>
  <si>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</si>
  <si>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</si>
  <si>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</si>
  <si>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</si>
  <si>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</si>
  <si>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</si>
  <si>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</si>
  <si>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</si>
  <si>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</si>
  <si>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</si>
  <si>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</si>
  <si>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</si>
  <si>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</si>
  <si>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</si>
  <si>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</si>
  <si>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</si>
  <si>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</si>
  <si>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</si>
  <si>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</si>
  <si>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</si>
  <si>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</si>
  <si>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</si>
  <si>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</si>
  <si>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</si>
  <si>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</si>
  <si>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</si>
  <si>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</si>
  <si>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</si>
  <si>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</si>
  <si>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</si>
  <si>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</si>
  <si>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</si>
  <si>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</si>
  <si>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</si>
  <si>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</si>
  <si>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</si>
  <si>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</si>
  <si>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</si>
  <si>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</si>
  <si>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</si>
  <si>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</si>
  <si>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</si>
  <si>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</si>
  <si>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</si>
  <si>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</si>
  <si>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</si>
  <si>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</si>
  <si>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</si>
  <si>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</si>
  <si>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</si>
  <si>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</si>
  <si>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</si>
  <si>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</si>
  <si>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</si>
  <si>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</si>
  <si>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</si>
  <si>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</si>
  <si>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</si>
  <si>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</si>
  <si>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</si>
  <si>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</si>
  <si>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</si>
  <si>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</si>
  <si>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</si>
  <si>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</si>
  <si>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</si>
  <si>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</si>
  <si>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</si>
  <si>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</si>
  <si>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</si>
  <si>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</si>
  <si>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</si>
  <si>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</si>
  <si>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</si>
  <si>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</si>
  <si>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</si>
  <si>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</si>
  <si>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</si>
  <si>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</si>
  <si>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</si>
  <si>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</si>
  <si>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</si>
  <si>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</si>
  <si>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</si>
  <si>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</si>
  <si>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</si>
  <si>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</si>
  <si>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</si>
  <si>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</si>
  <si>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</si>
  <si>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</si>
  <si>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</si>
  <si>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</si>
  <si>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</si>
  <si>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</si>
  <si>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</si>
  <si>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</si>
  <si>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</si>
  <si>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</si>
  <si>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</si>
  <si>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</si>
  <si>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</si>
  <si>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</si>
  <si>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</si>
  <si>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</si>
  <si>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</si>
  <si>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</si>
  <si>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</si>
  <si>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</si>
  <si>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</si>
  <si>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</si>
  <si>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</si>
  <si>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</si>
  <si>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</si>
  <si>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</si>
  <si>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</si>
  <si>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</si>
  <si>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</si>
  <si>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</si>
  <si>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</si>
  <si>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</si>
  <si>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</si>
  <si>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</si>
  <si>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</si>
  <si>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</si>
  <si>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</si>
  <si>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</si>
  <si>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</si>
  <si>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</si>
  <si>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</si>
  <si>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</si>
  <si>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</si>
  <si>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</si>
  <si>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</si>
  <si>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</si>
  <si>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</si>
  <si>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</si>
  <si>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</si>
  <si>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</si>
  <si>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</si>
  <si>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</si>
  <si>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</si>
  <si>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</si>
  <si>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</si>
  <si>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</si>
  <si>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</si>
  <si>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</si>
  <si>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</si>
  <si>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</si>
  <si>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</si>
  <si>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</si>
  <si>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</si>
  <si>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</si>
  <si>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</si>
  <si>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</si>
  <si>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</si>
  <si>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</si>
  <si>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</si>
  <si>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</si>
  <si>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</si>
  <si>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</si>
  <si>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</si>
  <si>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</si>
  <si>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</si>
  <si>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</si>
  <si>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</si>
  <si>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</si>
  <si>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</si>
  <si>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</si>
  <si>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</si>
  <si>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</si>
  <si>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</si>
  <si>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</si>
  <si>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</si>
  <si>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</si>
  <si>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</si>
  <si>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</si>
  <si>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</si>
  <si>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</si>
  <si>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</si>
  <si>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</si>
  <si>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</si>
  <si>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</si>
  <si>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</si>
  <si>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</si>
  <si>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</si>
  <si>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</si>
  <si>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</si>
  <si>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</si>
  <si>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</si>
  <si>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</si>
  <si>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</si>
  <si>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</si>
  <si>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</si>
  <si>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</si>
  <si>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</si>
  <si>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</si>
  <si>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</si>
  <si>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</si>
  <si>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</si>
  <si>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</si>
  <si>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</si>
  <si>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</si>
  <si>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</si>
  <si>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</si>
  <si>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</si>
  <si>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</si>
  <si>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</si>
  <si>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</si>
  <si>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</si>
  <si>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</si>
  <si>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</si>
  <si>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</si>
  <si>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</si>
  <si>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</si>
  <si>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</si>
  <si>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</si>
  <si>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</si>
  <si>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</si>
  <si>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</si>
  <si>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</si>
  <si>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</si>
  <si>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</si>
  <si>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</si>
  <si>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</si>
  <si>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</si>
  <si>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</si>
  <si>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</si>
  <si>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</si>
  <si>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</si>
  <si>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</si>
  <si>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</si>
  <si>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</si>
  <si>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</si>
  <si>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</si>
  <si>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</si>
  <si>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</si>
  <si>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</si>
  <si>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</si>
  <si>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</si>
  <si>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</si>
  <si>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</si>
  <si>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</si>
  <si>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</si>
  <si>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</si>
  <si>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</si>
  <si>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</si>
  <si>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</si>
  <si>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</si>
  <si>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</si>
  <si>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</si>
  <si>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</si>
  <si>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</si>
  <si>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</si>
  <si>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</si>
  <si>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</si>
  <si>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</si>
  <si>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</si>
  <si>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</si>
  <si>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</si>
  <si>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</si>
  <si>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</si>
  <si>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</si>
  <si>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</si>
  <si>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</si>
  <si>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</si>
  <si>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</si>
  <si>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</si>
  <si>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</si>
  <si>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</si>
  <si>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</si>
  <si>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</si>
  <si>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</si>
  <si>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</si>
  <si>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</si>
  <si>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</si>
  <si>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</si>
  <si>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</si>
  <si>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</si>
  <si>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</si>
  <si>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</si>
  <si>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</si>
  <si>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</si>
  <si>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</si>
  <si>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</si>
  <si>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</si>
  <si>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</si>
  <si>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</si>
  <si>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</si>
  <si>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</si>
  <si>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</si>
  <si>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</si>
  <si>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</si>
  <si>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</si>
  <si>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</si>
  <si>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</si>
  <si>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</si>
  <si>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</si>
  <si>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</si>
  <si>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</si>
  <si>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</si>
  <si>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</si>
  <si>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</si>
  <si>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</si>
  <si>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</si>
  <si>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</si>
  <si>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</si>
  <si>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</si>
  <si>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</si>
  <si>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</si>
  <si>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</si>
  <si>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</si>
  <si>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</si>
  <si>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</si>
  <si>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</si>
  <si>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</si>
  <si>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</si>
  <si>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</si>
  <si>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</si>
  <si>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</si>
  <si>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</si>
  <si>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</si>
  <si>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</si>
  <si>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</si>
  <si>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</si>
  <si>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</si>
  <si>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</si>
  <si>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</si>
  <si>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</si>
  <si>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</si>
  <si>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</si>
  <si>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</si>
  <si>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</si>
  <si>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</si>
  <si>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</si>
  <si>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</si>
  <si>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</si>
  <si>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</si>
  <si>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</si>
  <si>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</si>
  <si>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</si>
  <si>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</si>
  <si>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</si>
  <si>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</si>
  <si>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</si>
  <si>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</si>
  <si>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</si>
  <si>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</si>
  <si>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</si>
  <si>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</si>
  <si>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</si>
  <si>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</si>
  <si>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</si>
  <si>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</si>
  <si>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</si>
  <si>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</si>
  <si>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</si>
  <si>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</si>
  <si>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</si>
  <si>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</si>
  <si>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</si>
  <si>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</si>
  <si>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</si>
  <si>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</si>
  <si>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</si>
  <si>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</si>
  <si>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</si>
  <si>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</si>
  <si>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</si>
  <si>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</si>
  <si>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</si>
  <si>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</si>
  <si>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</si>
  <si>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</si>
  <si>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</si>
  <si>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</si>
  <si>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</si>
  <si>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</si>
  <si>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</si>
  <si>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</si>
  <si>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</si>
  <si>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</si>
  <si>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</si>
  <si>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</si>
  <si>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</si>
  <si>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</si>
  <si>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</si>
  <si>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</si>
  <si>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</si>
  <si>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</si>
  <si>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</si>
  <si>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</si>
  <si>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</si>
  <si>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</si>
  <si>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</si>
  <si>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</si>
  <si>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</si>
  <si>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</si>
  <si>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</si>
  <si>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</si>
  <si>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</si>
  <si>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</si>
  <si>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</si>
  <si>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</si>
  <si>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</si>
  <si>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</si>
  <si>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</si>
  <si>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</si>
  <si>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</si>
  <si>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</si>
  <si>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</si>
  <si>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</si>
  <si>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</si>
  <si>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</si>
  <si>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</si>
  <si>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</si>
  <si>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</si>
  <si>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</si>
  <si>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</si>
  <si>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</si>
  <si>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</si>
  <si>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</si>
  <si>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</si>
  <si>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</si>
  <si>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</si>
  <si>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</si>
  <si>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</si>
  <si>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</si>
  <si>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</si>
  <si>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</si>
  <si>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</si>
  <si>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</si>
  <si>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</si>
  <si>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</si>
  <si>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</si>
  <si>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</si>
  <si>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</si>
  <si>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</si>
  <si>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</si>
  <si>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</si>
  <si>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</si>
  <si>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</si>
  <si>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</si>
  <si>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</si>
  <si>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</si>
  <si>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</si>
  <si>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</si>
  <si>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</si>
  <si>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</si>
  <si>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</si>
  <si>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</si>
  <si>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</si>
  <si>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</si>
  <si>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</si>
  <si>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</si>
  <si>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</si>
  <si>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</si>
  <si>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</si>
  <si>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</si>
  <si>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</si>
  <si>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</si>
  <si>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</si>
  <si>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</si>
  <si>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</si>
  <si>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</si>
  <si>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</si>
  <si>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</si>
  <si>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</si>
  <si>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</si>
  <si>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</si>
  <si>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</si>
  <si>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</si>
  <si>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</si>
  <si>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</si>
  <si>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</si>
  <si>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</si>
  <si>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</si>
  <si>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</si>
  <si>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</si>
  <si>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</si>
  <si>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</si>
  <si>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</si>
  <si>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</si>
  <si>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</si>
  <si>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</si>
  <si>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</si>
  <si>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</si>
  <si>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</si>
  <si>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</si>
  <si>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</si>
  <si>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</si>
  <si>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</si>
  <si>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</si>
  <si>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</si>
  <si>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</si>
  <si>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</si>
  <si>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</si>
  <si>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</si>
  <si>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</si>
  <si>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</si>
  <si>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</si>
  <si>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</si>
  <si>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</si>
  <si>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</si>
  <si>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</si>
  <si>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</si>
  <si>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</si>
  <si>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</si>
  <si>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</si>
  <si>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</si>
  <si>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</si>
  <si>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</si>
  <si>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</si>
  <si>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</si>
  <si>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</si>
  <si>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</si>
  <si>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</si>
  <si>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</si>
  <si>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</si>
  <si>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</si>
  <si>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</si>
  <si>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</si>
  <si>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</si>
  <si>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</si>
  <si>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</si>
  <si>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</si>
  <si>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</si>
  <si>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</si>
  <si>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</si>
  <si>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</si>
  <si>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</si>
  <si>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</si>
  <si>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</si>
  <si>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</si>
  <si>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</si>
  <si>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</si>
  <si>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</si>
  <si>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</si>
  <si>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</si>
  <si>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</si>
  <si>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</si>
  <si>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</si>
  <si>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</si>
  <si>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</si>
  <si>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</si>
  <si>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</si>
  <si>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</si>
  <si>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</si>
  <si>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</si>
  <si>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</si>
  <si>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</si>
  <si>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</si>
  <si>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</si>
  <si>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</si>
  <si>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</si>
  <si>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</si>
  <si>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</si>
  <si>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</si>
  <si>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</si>
  <si>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</si>
  <si>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</si>
  <si>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</si>
  <si>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</si>
  <si>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</si>
  <si>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</si>
  <si>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</si>
  <si>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</si>
  <si>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</si>
  <si>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</si>
  <si>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</si>
  <si>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</si>
  <si>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</si>
  <si>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</si>
  <si>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</si>
  <si>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</si>
  <si>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</si>
  <si>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</si>
  <si>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</si>
  <si>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</si>
  <si>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</si>
  <si>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</si>
  <si>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</si>
  <si>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</si>
  <si>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</si>
  <si>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</si>
  <si>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</si>
  <si>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</si>
  <si>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</si>
  <si>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</si>
  <si>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</si>
  <si>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</si>
  <si>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</si>
  <si>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</si>
  <si>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</si>
  <si>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</si>
  <si>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</si>
  <si>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</si>
  <si>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</si>
  <si>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</si>
  <si>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</si>
  <si>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</si>
  <si>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</si>
  <si>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</si>
  <si>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</si>
  <si>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</si>
  <si>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</si>
  <si>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</si>
  <si>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</si>
  <si>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</si>
  <si>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</si>
  <si>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</si>
  <si>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</si>
  <si>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</si>
  <si>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</si>
  <si>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</si>
  <si>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</si>
  <si>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</si>
  <si>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</si>
  <si>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</si>
  <si>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</si>
  <si>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</si>
  <si>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</si>
  <si>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</si>
  <si>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</si>
  <si>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</si>
  <si>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</si>
  <si>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</si>
  <si>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</si>
  <si>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</si>
  <si>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</si>
  <si>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</si>
  <si>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</si>
  <si>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</si>
  <si>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</si>
  <si>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</si>
  <si>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</si>
  <si>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</si>
  <si>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</si>
  <si>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</si>
  <si>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</si>
  <si>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</si>
  <si>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</si>
  <si>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</si>
  <si>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</si>
  <si>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</si>
  <si>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</si>
  <si>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</si>
  <si>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</si>
  <si>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</si>
  <si>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</si>
  <si>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</si>
  <si>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</si>
  <si>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</si>
  <si>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</si>
  <si>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</si>
  <si>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</si>
  <si>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</si>
  <si>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</si>
  <si>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</si>
  <si>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</si>
  <si>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</si>
  <si>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</si>
  <si>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</si>
  <si>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</si>
  <si>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</si>
  <si>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</si>
  <si>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</si>
  <si>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</si>
  <si>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</si>
  <si>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</si>
  <si>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</si>
  <si>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</si>
  <si>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</si>
  <si>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</si>
  <si>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</si>
  <si>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</si>
  <si>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</si>
  <si>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</si>
  <si>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</si>
  <si>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</si>
  <si>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</si>
  <si>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</si>
  <si>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</si>
  <si>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</si>
  <si>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</si>
  <si>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</si>
  <si>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</si>
  <si>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</si>
  <si>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</si>
  <si>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</si>
  <si>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</si>
  <si>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</si>
  <si>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</si>
  <si>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</si>
  <si>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</si>
  <si>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</si>
  <si>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</si>
  <si>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</si>
  <si>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</si>
  <si>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</si>
  <si>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</si>
  <si>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</si>
  <si>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</si>
  <si>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</si>
  <si>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</si>
  <si>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</si>
  <si>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</si>
  <si>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</si>
  <si>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</si>
  <si>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</si>
  <si>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</si>
  <si>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</si>
  <si>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</si>
  <si>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</si>
  <si>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</si>
  <si>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</si>
  <si>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</si>
  <si>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</si>
  <si>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</si>
  <si>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</si>
  <si>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</si>
  <si>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</si>
  <si>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</si>
  <si>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</si>
  <si>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</si>
  <si>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</si>
  <si>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</si>
  <si>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</si>
  <si>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</si>
  <si>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</si>
  <si>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</si>
  <si>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</si>
  <si>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</si>
  <si>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</si>
  <si>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</si>
  <si>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</si>
  <si>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</si>
  <si>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</si>
  <si>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</si>
  <si>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</si>
  <si>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</si>
  <si>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</si>
  <si>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</si>
  <si>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</si>
  <si>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</si>
  <si>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</si>
  <si>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</si>
  <si>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</si>
  <si>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</si>
  <si>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</si>
  <si>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</si>
  <si>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</si>
  <si>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</si>
  <si>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</si>
  <si>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</si>
  <si>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</si>
  <si>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</si>
  <si>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</si>
  <si>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</si>
  <si>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</si>
  <si>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</si>
  <si>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</si>
  <si>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</si>
  <si>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</si>
  <si>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</si>
  <si>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</si>
  <si>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</si>
  <si>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</si>
  <si>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</si>
  <si>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</si>
  <si>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</si>
  <si>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</si>
  <si>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</si>
  <si>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</si>
  <si>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</si>
  <si>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</si>
  <si>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</si>
  <si>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</si>
  <si>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</si>
  <si>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</si>
  <si>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</si>
  <si>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</si>
  <si>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</si>
  <si>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</si>
  <si>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</si>
  <si>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</si>
  <si>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</si>
  <si>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</si>
  <si>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</si>
  <si>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</si>
  <si>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</si>
  <si>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</si>
  <si>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</si>
  <si>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</si>
  <si>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</si>
  <si>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</si>
  <si>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</si>
  <si>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</si>
  <si>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</si>
  <si>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</si>
  <si>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</si>
  <si>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</si>
  <si>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</si>
  <si>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</si>
  <si>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</si>
  <si>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</si>
  <si>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</si>
  <si>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</si>
  <si>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</si>
  <si>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</si>
  <si>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</si>
  <si>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</si>
  <si>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</si>
  <si>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</si>
  <si>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</si>
  <si>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</si>
  <si>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</si>
  <si>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</si>
  <si>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</si>
  <si>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</si>
  <si>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</si>
  <si>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</si>
  <si>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</si>
  <si>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</si>
  <si>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</si>
  <si>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</si>
  <si>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</si>
  <si>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</si>
  <si>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</si>
  <si>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</si>
  <si>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</si>
  <si>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</si>
  <si>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</si>
  <si>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</si>
  <si>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</si>
  <si>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</si>
  <si>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</si>
  <si>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</si>
  <si>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</si>
  <si>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</si>
  <si>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</si>
  <si>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</si>
  <si>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</si>
  <si>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</si>
  <si>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</si>
  <si>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</si>
  <si>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</si>
  <si>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</si>
  <si>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</si>
  <si>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</si>
  <si>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</si>
  <si>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</si>
  <si>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</si>
  <si>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</si>
  <si>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</si>
  <si>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</si>
  <si>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</si>
  <si>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</si>
  <si>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</si>
  <si>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</si>
  <si>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</si>
  <si>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</si>
  <si>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</si>
  <si>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</si>
  <si>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</si>
  <si>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</si>
  <si>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</si>
  <si>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</si>
  <si>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</si>
  <si>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</si>
  <si>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</si>
  <si>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</si>
  <si>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</si>
  <si>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</si>
  <si>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</si>
  <si>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</si>
  <si>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</si>
  <si>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</si>
  <si>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</si>
  <si>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</si>
  <si>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</si>
  <si>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</si>
  <si>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</si>
  <si>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</si>
  <si>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</si>
  <si>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</si>
  <si>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</si>
  <si>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</si>
  <si>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</si>
  <si>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</si>
  <si>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</si>
  <si>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</si>
  <si>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</si>
  <si>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</si>
  <si>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</si>
  <si>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</si>
  <si>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</si>
  <si>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</si>
  <si>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</si>
  <si>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</si>
  <si>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</si>
  <si>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</si>
  <si>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</si>
  <si>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</si>
  <si>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</si>
  <si>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</si>
  <si>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</si>
  <si>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</si>
  <si>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</si>
  <si>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</si>
  <si>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</si>
  <si>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</si>
  <si>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</si>
  <si>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</si>
  <si>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</si>
  <si>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</si>
  <si>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</si>
  <si>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</si>
  <si>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</si>
  <si>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</si>
  <si>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</si>
  <si>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</si>
  <si>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</si>
  <si>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</si>
  <si>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</si>
  <si>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</si>
  <si>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</si>
  <si>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</si>
  <si>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</si>
  <si>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</si>
  <si>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</si>
  <si>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</si>
  <si>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</si>
  <si>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</si>
  <si>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</si>
  <si>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</si>
  <si>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</si>
  <si>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</si>
  <si>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</si>
  <si>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</si>
  <si>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</si>
  <si>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</si>
  <si>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</si>
  <si>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</si>
  <si>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</si>
  <si>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</si>
  <si>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</si>
  <si>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</si>
  <si>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</si>
  <si>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</si>
  <si>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</si>
  <si>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</si>
  <si>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</si>
  <si>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</si>
  <si>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</si>
  <si>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</si>
  <si>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</si>
  <si>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</si>
  <si>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</si>
  <si>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</si>
  <si>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</si>
  <si>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</si>
  <si>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</si>
  <si>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</si>
  <si>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</si>
  <si>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</si>
  <si>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</si>
  <si>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</si>
  <si>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</si>
  <si>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</si>
  <si>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</si>
  <si>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</si>
  <si>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</si>
  <si>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</si>
  <si>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</si>
  <si>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</si>
  <si>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</si>
  <si>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</si>
  <si>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</si>
  <si>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</si>
  <si>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</si>
  <si>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</si>
  <si>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</si>
  <si>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</si>
  <si>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</si>
  <si>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</si>
  <si>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</si>
  <si>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</si>
  <si>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</si>
  <si>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</si>
  <si>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</si>
  <si>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</si>
  <si>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</si>
  <si>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</si>
  <si>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</si>
  <si>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</si>
  <si>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</si>
  <si>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</si>
  <si>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</si>
  <si>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</si>
  <si>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</si>
  <si>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</si>
  <si>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</si>
  <si>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</si>
  <si>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</si>
  <si>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</si>
  <si>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</si>
  <si>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</si>
  <si>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</si>
  <si>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</si>
  <si>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</si>
  <si>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</si>
  <si>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</si>
  <si>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</si>
  <si>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</si>
  <si>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</si>
  <si>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</si>
  <si>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</si>
  <si>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</si>
  <si>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</si>
  <si>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</si>
  <si>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</si>
  <si>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</si>
  <si>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</si>
  <si>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</si>
  <si>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</si>
  <si>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</si>
  <si>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</si>
  <si>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</si>
  <si>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</si>
  <si>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</si>
  <si>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</si>
  <si>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</si>
  <si>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</si>
  <si>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</si>
  <si>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</si>
  <si>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</si>
  <si>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</si>
  <si>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</si>
  <si>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</si>
  <si>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</si>
  <si>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</si>
  <si>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</si>
  <si>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</si>
  <si>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</si>
  <si>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</si>
  <si>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</si>
  <si>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</si>
  <si>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</si>
  <si>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</si>
  <si>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</si>
  <si>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</si>
  <si>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</si>
  <si>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</si>
  <si>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</si>
  <si>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</si>
  <si>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</si>
  <si>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</si>
  <si>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</si>
  <si>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</si>
  <si>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</si>
  <si>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</si>
  <si>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</si>
  <si>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</si>
  <si>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</si>
  <si>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</si>
  <si>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</si>
  <si>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</si>
  <si>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</si>
  <si>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</si>
  <si>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</si>
  <si>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</si>
  <si>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</si>
  <si>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</si>
  <si>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</si>
  <si>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</si>
  <si>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</si>
  <si>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</si>
  <si>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</si>
  <si>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</si>
  <si>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</si>
  <si>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</si>
  <si>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</si>
  <si>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</si>
  <si>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</si>
  <si>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</si>
  <si>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</si>
  <si>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</si>
  <si>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</si>
  <si>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</si>
  <si>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</si>
  <si>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</si>
  <si>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</si>
  <si>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</si>
  <si>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</si>
  <si>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</si>
  <si>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</si>
  <si>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</si>
  <si>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</si>
  <si>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</si>
  <si>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</si>
  <si>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</si>
  <si>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</si>
  <si>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</si>
  <si>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</si>
  <si>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</si>
  <si>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</si>
  <si>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</si>
  <si>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</si>
  <si>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</si>
  <si>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</si>
  <si>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</si>
  <si>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</si>
  <si>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</si>
  <si>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</si>
  <si>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</si>
  <si>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</si>
  <si>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</si>
  <si>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</si>
  <si>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</si>
  <si>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</si>
  <si>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</si>
  <si>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</si>
  <si>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</si>
  <si>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</si>
  <si>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</si>
  <si>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</si>
  <si>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</si>
  <si>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</si>
  <si>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</si>
  <si>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</si>
  <si>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</si>
  <si>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</si>
  <si>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</si>
  <si>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</si>
  <si>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</si>
  <si>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</si>
  <si>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</si>
  <si>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</si>
  <si>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</si>
  <si>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</si>
  <si>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</si>
  <si>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</si>
  <si>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</si>
  <si>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</si>
  <si>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</si>
  <si>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</si>
  <si>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</si>
  <si>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</si>
  <si>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</si>
  <si>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</si>
  <si>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</si>
  <si>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</si>
  <si>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</si>
  <si>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</si>
  <si>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</si>
  <si>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</si>
  <si>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</si>
  <si>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</si>
  <si>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</si>
  <si>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</si>
  <si>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</si>
  <si>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</si>
  <si>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</si>
  <si>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</si>
  <si>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</si>
  <si>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</si>
  <si>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</si>
  <si>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</si>
  <si>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</si>
  <si>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</si>
  <si>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</si>
  <si>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</si>
  <si>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</si>
  <si>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</si>
  <si>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</si>
  <si>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</si>
  <si>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</si>
  <si>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</si>
  <si>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</si>
  <si>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</si>
  <si>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</si>
  <si>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</si>
  <si>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</si>
  <si>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</si>
  <si>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</si>
  <si>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</si>
  <si>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</si>
  <si>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</si>
  <si>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</si>
  <si>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</si>
  <si>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</si>
  <si>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</si>
  <si>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</si>
  <si>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</si>
  <si>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</si>
  <si>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</si>
  <si>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</si>
  <si>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</si>
  <si>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</si>
  <si>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</si>
  <si>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</si>
  <si>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</si>
  <si>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</si>
  <si>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</si>
  <si>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</si>
  <si>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</si>
  <si>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</si>
  <si>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</si>
  <si>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</si>
  <si>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</si>
  <si>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</si>
  <si>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</si>
  <si>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</si>
  <si>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</si>
  <si>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</si>
  <si>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</si>
  <si>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</si>
  <si>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</si>
  <si>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</si>
  <si>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</si>
  <si>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</si>
  <si>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</si>
  <si>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</si>
  <si>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</si>
  <si>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</si>
  <si>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</si>
  <si>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</si>
  <si>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</si>
  <si>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</si>
  <si>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</si>
  <si>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</si>
  <si>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</si>
  <si>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</si>
  <si>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</si>
  <si>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</si>
  <si>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</si>
  <si>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</si>
  <si>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</si>
  <si>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</si>
  <si>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</si>
  <si>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</si>
  <si>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</si>
  <si>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</si>
  <si>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</si>
  <si>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</si>
  <si>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</si>
  <si>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</si>
  <si>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</si>
  <si>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</si>
  <si>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</si>
  <si>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</si>
  <si>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</si>
  <si>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</si>
  <si>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</si>
  <si>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</si>
  <si>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</si>
  <si>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</si>
  <si>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</si>
  <si>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</si>
  <si>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</si>
  <si>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</si>
  <si>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</si>
  <si>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</si>
  <si>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</si>
  <si>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</si>
  <si>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</si>
  <si>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</si>
  <si>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</si>
  <si>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</si>
  <si>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</si>
  <si>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</si>
  <si>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</si>
  <si>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</si>
  <si>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</si>
  <si>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</si>
  <si>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</si>
  <si>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</si>
  <si>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</si>
  <si>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</si>
  <si>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</si>
  <si>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</si>
  <si>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</si>
  <si>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</si>
  <si>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</si>
  <si>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</si>
  <si>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</si>
  <si>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</si>
  <si>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</si>
  <si>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</si>
  <si>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</si>
  <si>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</si>
  <si>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</si>
  <si>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</si>
  <si>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</si>
  <si>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</si>
  <si>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</si>
  <si>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</si>
  <si>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</si>
  <si>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</si>
  <si>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</si>
  <si>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</si>
  <si>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</si>
  <si>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</si>
  <si>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</si>
  <si>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</si>
  <si>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</si>
  <si>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</si>
  <si>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</si>
  <si>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</si>
  <si>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</si>
  <si>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</si>
  <si>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</si>
  <si>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</si>
  <si>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</si>
  <si>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</si>
  <si>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</si>
  <si>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</si>
  <si>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</si>
  <si>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</si>
  <si>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</si>
  <si>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</si>
  <si>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</si>
  <si>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</si>
  <si>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</si>
  <si>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</si>
  <si>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</si>
  <si>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</si>
  <si>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</si>
  <si>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</si>
  <si>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</si>
  <si>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</si>
  <si>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</si>
  <si>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</si>
  <si>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</si>
  <si>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</si>
  <si>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</si>
  <si>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</si>
  <si>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</si>
  <si>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</si>
  <si>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</si>
  <si>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</si>
  <si>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</si>
  <si>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</si>
  <si>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</si>
  <si>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</si>
  <si>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</si>
  <si>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</si>
  <si>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</si>
  <si>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</si>
  <si>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</si>
  <si>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</si>
  <si>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</si>
  <si>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</si>
  <si>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</si>
  <si>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</si>
  <si>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</si>
  <si>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</si>
  <si>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</si>
  <si>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</si>
  <si>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</si>
  <si>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</si>
  <si>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</si>
  <si>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</si>
  <si>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</si>
  <si>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</si>
  <si>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</si>
  <si>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</si>
  <si>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</si>
  <si>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</si>
  <si>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</si>
  <si>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</si>
  <si>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</si>
  <si>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</si>
  <si>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</si>
  <si>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</si>
  <si>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</si>
  <si>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</si>
  <si>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</si>
  <si>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</si>
  <si>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</si>
  <si>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</si>
  <si>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</si>
  <si>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</si>
  <si>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</si>
  <si>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</si>
  <si>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</si>
  <si>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</si>
  <si>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</si>
  <si>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</si>
  <si>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</si>
  <si>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</si>
  <si>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</si>
  <si>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</si>
  <si>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</si>
  <si>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</si>
  <si>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</si>
  <si>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</si>
  <si>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</si>
  <si>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</si>
  <si>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</si>
  <si>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</si>
  <si>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</si>
  <si>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</si>
  <si>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</si>
  <si>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</si>
  <si>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</si>
  <si>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</si>
  <si>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</si>
  <si>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</si>
  <si>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</si>
  <si>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</si>
  <si>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</si>
  <si>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</si>
  <si>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</si>
  <si>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</si>
  <si>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</si>
  <si>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</si>
  <si>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</si>
  <si>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</si>
  <si>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</si>
  <si>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</si>
  <si>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</si>
  <si>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</si>
  <si>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</si>
  <si>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</si>
  <si>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</si>
  <si>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</si>
  <si>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</si>
  <si>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</si>
  <si>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</si>
  <si>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</si>
  <si>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</si>
  <si>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</si>
  <si>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</si>
  <si>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</si>
  <si>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</si>
  <si>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</si>
  <si>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</si>
  <si>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</si>
  <si>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</si>
  <si>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</si>
  <si>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</si>
  <si>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</si>
  <si>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</si>
  <si>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</si>
  <si>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</si>
  <si>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</si>
  <si>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</si>
  <si>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</si>
  <si>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</si>
  <si>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</si>
  <si>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</si>
  <si>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</si>
  <si>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</si>
  <si>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</si>
  <si>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</si>
  <si>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</si>
  <si>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</si>
  <si>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</si>
  <si>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</si>
  <si>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</si>
  <si>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</si>
  <si>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</si>
  <si>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</si>
  <si>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</si>
  <si>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</si>
  <si>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</si>
  <si>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</si>
  <si>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</si>
  <si>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</si>
  <si>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</si>
  <si>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</si>
  <si>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</si>
  <si>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</si>
  <si>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</si>
  <si>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</si>
  <si>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</si>
  <si>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</si>
  <si>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</si>
  <si>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</si>
  <si>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</si>
  <si>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</si>
  <si>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</si>
  <si>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</si>
  <si>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</si>
  <si>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</si>
  <si>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</si>
  <si>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</si>
  <si>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</si>
  <si>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</si>
  <si>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</si>
  <si>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</si>
  <si>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</si>
  <si>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</si>
  <si>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</si>
  <si>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</si>
  <si>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</si>
  <si>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</si>
  <si>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</si>
  <si>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</si>
  <si>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</si>
  <si>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</si>
  <si>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</si>
  <si>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</si>
  <si>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</si>
  <si>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</si>
  <si>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</si>
  <si>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</si>
  <si>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</si>
  <si>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</si>
  <si>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</si>
  <si>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</si>
  <si>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</si>
  <si>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</si>
  <si>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</si>
  <si>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</si>
  <si>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</si>
  <si>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</si>
  <si>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</si>
  <si>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</si>
  <si>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</si>
  <si>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</si>
  <si>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</si>
  <si>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</si>
  <si>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</si>
  <si>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</si>
  <si>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</si>
  <si>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</si>
  <si>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</si>
  <si>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</si>
  <si>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</si>
  <si>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</si>
  <si>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</si>
  <si>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</si>
  <si>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</si>
  <si>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</si>
  <si>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</si>
  <si>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</si>
  <si>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</si>
  <si>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</si>
  <si>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</si>
  <si>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</si>
  <si>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</si>
  <si>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</si>
  <si>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</si>
  <si>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</si>
  <si>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</si>
  <si>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</si>
  <si>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</si>
  <si>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</si>
  <si>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</si>
  <si>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</si>
  <si>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</si>
  <si>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</si>
  <si>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</si>
  <si>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</si>
  <si>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</si>
  <si>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</si>
  <si>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</si>
  <si>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</si>
  <si>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</si>
  <si>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</si>
  <si>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</si>
  <si>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</si>
  <si>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</si>
  <si>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</si>
  <si>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</si>
  <si>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</si>
  <si>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</si>
  <si>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</si>
  <si>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</si>
  <si>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</si>
  <si>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</si>
  <si>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</si>
  <si>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</si>
  <si>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</si>
  <si>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</si>
  <si>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</si>
  <si>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</si>
  <si>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</si>
  <si>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</si>
  <si>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</si>
  <si>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</si>
  <si>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</si>
  <si>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</si>
  <si>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</si>
  <si>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</si>
  <si>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</si>
  <si>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</si>
  <si>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</si>
  <si>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</si>
  <si>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</si>
  <si>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</si>
  <si>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</si>
  <si>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</si>
  <si>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</si>
  <si>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</si>
  <si>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</si>
  <si>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</si>
  <si>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</si>
  <si>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</si>
  <si>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</si>
  <si>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</si>
  <si>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</si>
  <si>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</si>
  <si>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</si>
  <si>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</si>
  <si>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</si>
  <si>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</si>
  <si>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</si>
  <si>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</si>
  <si>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</si>
  <si>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</si>
  <si>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</si>
  <si>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</si>
  <si>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</si>
  <si>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</si>
  <si>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</si>
  <si>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</si>
  <si>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</si>
  <si>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</si>
  <si>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</si>
  <si>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</si>
  <si>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</si>
  <si>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</si>
  <si>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</si>
  <si>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</si>
  <si>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</si>
  <si>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</si>
  <si>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</si>
  <si>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</si>
  <si>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</si>
  <si>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</si>
  <si>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</si>
  <si>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</si>
  <si>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</si>
  <si>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</si>
  <si>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</si>
  <si>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</si>
  <si>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</si>
  <si>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</si>
  <si>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</si>
  <si>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</si>
  <si>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</si>
  <si>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</si>
  <si>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</si>
  <si>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</si>
  <si>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</si>
  <si>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</si>
  <si>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</si>
  <si>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</si>
  <si>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</si>
  <si>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</si>
  <si>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</si>
  <si>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</si>
  <si>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</si>
  <si>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</si>
  <si>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</si>
  <si>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</si>
  <si>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</si>
  <si>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</si>
  <si>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</si>
  <si>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</si>
  <si>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</si>
  <si>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</si>
  <si>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</si>
  <si>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</si>
  <si>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</si>
  <si>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</si>
  <si>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</si>
  <si>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</si>
  <si>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</si>
  <si>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</si>
  <si>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</si>
  <si>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</si>
  <si>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</si>
  <si>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</si>
  <si>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</si>
  <si>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</si>
  <si>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</si>
  <si>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</si>
  <si>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</si>
  <si>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</si>
  <si>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</si>
  <si>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</si>
  <si>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</si>
  <si>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</si>
  <si>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</si>
  <si>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</si>
  <si>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</si>
  <si>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</si>
  <si>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</si>
  <si>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</si>
  <si>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</si>
  <si>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</si>
  <si>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</si>
  <si>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</si>
  <si>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</si>
  <si>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</si>
  <si>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</si>
  <si>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</si>
  <si>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</si>
  <si>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</si>
  <si>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</si>
  <si>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</si>
  <si>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</si>
  <si>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</si>
  <si>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</si>
  <si>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</si>
  <si>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</si>
  <si>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</si>
  <si>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</si>
  <si>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</si>
  <si>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</si>
  <si>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</si>
  <si>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</si>
  <si>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</si>
  <si>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</si>
  <si>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</si>
  <si>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</si>
  <si>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</si>
  <si>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</si>
  <si>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</si>
  <si>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</si>
  <si>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</si>
  <si>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</si>
  <si>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</si>
  <si>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</si>
  <si>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</si>
  <si>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</si>
  <si>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</si>
  <si>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</si>
  <si>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</si>
  <si>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</si>
  <si>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</si>
  <si>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</si>
  <si>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</si>
  <si>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</si>
  <si>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</si>
  <si>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</si>
  <si>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</si>
  <si>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</si>
  <si>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</si>
  <si>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</si>
  <si>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</si>
  <si>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</si>
  <si>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</si>
  <si>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</si>
  <si>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</si>
  <si>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</si>
  <si>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</si>
  <si>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</si>
  <si>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</si>
  <si>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</si>
  <si>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</si>
  <si>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</si>
  <si>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</si>
  <si>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</si>
  <si>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</si>
  <si>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</si>
  <si>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</si>
  <si>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</si>
  <si>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</si>
  <si>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</si>
  <si>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</si>
  <si>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</si>
  <si>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</si>
  <si>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</si>
  <si>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</si>
  <si>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</si>
  <si>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</si>
  <si>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</si>
  <si>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</si>
  <si>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</si>
  <si>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</si>
  <si>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</si>
  <si>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</si>
  <si>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</si>
  <si>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</si>
  <si>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</si>
  <si>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</si>
  <si>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</si>
  <si>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</si>
  <si>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</si>
  <si>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</si>
  <si>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</si>
  <si>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</si>
  <si>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</si>
  <si>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</si>
  <si>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</si>
  <si>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</si>
  <si>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</si>
  <si>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</si>
  <si>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</si>
  <si>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</si>
  <si>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</si>
  <si>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</si>
  <si>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</si>
  <si>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</si>
  <si>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</si>
  <si>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</si>
  <si>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</si>
  <si>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</si>
  <si>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</si>
  <si>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</si>
  <si>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</si>
  <si>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</si>
  <si>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</si>
  <si>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</si>
  <si>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</si>
  <si>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</si>
  <si>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</si>
  <si>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</si>
  <si>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</si>
  <si>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</si>
  <si>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</si>
  <si>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</si>
  <si>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</si>
  <si>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</si>
  <si>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</si>
  <si>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</si>
  <si>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</si>
  <si>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</si>
  <si>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</si>
  <si>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</si>
  <si>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</si>
  <si>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</si>
  <si>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</si>
  <si>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</si>
  <si>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</si>
  <si>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</si>
  <si>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</si>
  <si>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</si>
  <si>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</si>
  <si>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</si>
  <si>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</si>
  <si>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</si>
  <si>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</si>
  <si>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</si>
  <si>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</si>
  <si>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</si>
  <si>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</si>
  <si>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</si>
  <si>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</si>
  <si>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</si>
  <si>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</si>
  <si>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</si>
  <si>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</si>
  <si>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</si>
  <si>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</si>
  <si>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</si>
  <si>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</si>
  <si>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</si>
  <si>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</si>
  <si>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</si>
  <si>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</si>
  <si>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</si>
  <si>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</si>
  <si>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</si>
  <si>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</si>
  <si>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</si>
  <si>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</si>
  <si>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</si>
  <si>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</si>
  <si>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</si>
  <si>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</si>
  <si>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</si>
  <si>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</si>
  <si>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</si>
  <si>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</si>
  <si>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</si>
  <si>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</si>
  <si>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</si>
  <si>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</si>
  <si>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</si>
  <si>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</si>
  <si>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</si>
  <si>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</si>
  <si>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</si>
  <si>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</si>
  <si>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</si>
  <si>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</si>
  <si>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</si>
  <si>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</si>
  <si>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</si>
  <si>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</si>
  <si>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</si>
  <si>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</si>
  <si>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</si>
  <si>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</si>
  <si>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</si>
  <si>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</si>
  <si>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</si>
  <si>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</si>
  <si>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</si>
  <si>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</si>
  <si>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</si>
  <si>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</si>
  <si>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</si>
  <si>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</si>
  <si>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</si>
  <si>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</si>
  <si>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</si>
  <si>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</si>
  <si>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</si>
  <si>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</si>
  <si>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</si>
  <si>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</si>
  <si>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</si>
  <si>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</si>
  <si>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</si>
  <si>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</si>
  <si>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</si>
  <si>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</si>
  <si>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</si>
  <si>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</si>
  <si>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</si>
  <si>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</si>
  <si>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</si>
  <si>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</si>
  <si>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</si>
  <si>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</si>
  <si>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</si>
  <si>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</si>
  <si>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</si>
  <si>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</si>
  <si>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</si>
  <si>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</si>
  <si>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</si>
  <si>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</si>
  <si>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</si>
  <si>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</si>
  <si>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</si>
  <si>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</si>
  <si>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</si>
  <si>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</si>
  <si>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</si>
  <si>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</si>
  <si>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</si>
  <si>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</si>
  <si>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</si>
  <si>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</si>
  <si>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</si>
  <si>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</si>
  <si>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</si>
  <si>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</si>
  <si>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</si>
  <si>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</si>
  <si>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</si>
  <si>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</si>
  <si>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</si>
  <si>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</si>
  <si>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</si>
  <si>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</si>
  <si>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</si>
  <si>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</si>
  <si>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</si>
  <si>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</si>
  <si>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</si>
  <si>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</si>
  <si>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</si>
  <si>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</si>
  <si>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</si>
  <si>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</si>
  <si>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</si>
  <si>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</si>
  <si>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</si>
  <si>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</si>
  <si>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</si>
  <si>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</si>
  <si>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</si>
  <si>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</si>
  <si>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</si>
  <si>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</si>
  <si>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</si>
  <si>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</si>
  <si>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</si>
  <si>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</si>
  <si>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</si>
  <si>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</si>
  <si>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</si>
  <si>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</si>
  <si>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</si>
  <si>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</si>
  <si>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</si>
  <si>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</si>
  <si>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</si>
  <si>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</si>
  <si>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</si>
  <si>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</si>
  <si>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</si>
  <si>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</si>
  <si>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</si>
  <si>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</si>
  <si>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</si>
  <si>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</si>
  <si>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</si>
  <si>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</si>
  <si>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</si>
  <si>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</si>
  <si>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</si>
  <si>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</si>
  <si>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</si>
  <si>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</si>
  <si>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</si>
  <si>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</si>
  <si>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</si>
  <si>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</si>
  <si>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</si>
  <si>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</si>
  <si>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</si>
  <si>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</si>
  <si>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</si>
  <si>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</si>
  <si>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</si>
  <si>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</si>
  <si>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</si>
  <si>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</si>
  <si>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</si>
  <si>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</si>
  <si>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</si>
  <si>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</si>
  <si>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</si>
  <si>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</si>
  <si>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</si>
  <si>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</si>
  <si>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</si>
  <si>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</si>
  <si>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</si>
  <si>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</si>
  <si>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</si>
  <si>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</si>
  <si>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</si>
  <si>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</si>
  <si>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</si>
  <si>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</si>
  <si>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</si>
  <si>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</si>
  <si>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</si>
  <si>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</si>
  <si>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</si>
  <si>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</si>
  <si>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</si>
  <si>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</si>
  <si>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</si>
  <si>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</si>
  <si>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</si>
  <si>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</si>
  <si>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</si>
  <si>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</si>
  <si>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</si>
  <si>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</si>
  <si>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</si>
  <si>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</si>
  <si>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</si>
  <si>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</si>
  <si>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</si>
  <si>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</si>
  <si>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</si>
  <si>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</si>
  <si>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</si>
  <si>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</si>
  <si>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</si>
  <si>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</si>
  <si>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</si>
  <si>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</si>
  <si>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</si>
  <si>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</si>
  <si>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</si>
  <si>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</si>
  <si>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</si>
  <si>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</si>
  <si>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</si>
  <si>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</si>
  <si>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</si>
  <si>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</si>
  <si>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</si>
  <si>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</si>
  <si>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</si>
  <si>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</si>
  <si>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</si>
  <si>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</si>
  <si>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</si>
  <si>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</si>
  <si>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</si>
  <si>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</si>
  <si>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</si>
  <si>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</si>
  <si>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</si>
  <si>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</si>
  <si>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</si>
  <si>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</si>
  <si>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</si>
  <si>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</si>
  <si>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</si>
  <si>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</si>
  <si>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</si>
  <si>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</si>
  <si>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</si>
  <si>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</si>
  <si>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</si>
  <si>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</si>
  <si>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</si>
  <si>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</si>
  <si>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</si>
  <si>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</si>
  <si>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</si>
  <si>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</si>
  <si>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</si>
  <si>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</si>
  <si>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</si>
  <si>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</si>
  <si>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</si>
  <si>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</si>
  <si>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</si>
  <si>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</si>
  <si>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</si>
  <si>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</si>
  <si>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</si>
  <si>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</si>
  <si>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</si>
  <si>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</si>
  <si>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</si>
  <si>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</si>
  <si>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</si>
  <si>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</si>
  <si>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</si>
  <si>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</si>
  <si>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</si>
  <si>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</si>
  <si>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</si>
  <si>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</si>
  <si>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</si>
  <si>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</si>
  <si>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</si>
  <si>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</si>
  <si>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</si>
  <si>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</si>
  <si>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</si>
  <si>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</si>
  <si>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</si>
  <si>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</si>
  <si>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</si>
  <si>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</si>
  <si>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</si>
  <si>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</si>
  <si>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</si>
  <si>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</si>
  <si>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</si>
  <si>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</si>
  <si>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</si>
  <si>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</si>
  <si>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</si>
  <si>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</si>
  <si>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</si>
  <si>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</si>
  <si>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</si>
  <si>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</si>
  <si>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</si>
  <si>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</si>
  <si>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</si>
  <si>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</si>
  <si>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</si>
  <si>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</si>
  <si>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</si>
  <si>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</si>
  <si>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</si>
  <si>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</si>
  <si>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</si>
  <si>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</si>
  <si>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</si>
  <si>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</si>
  <si>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</si>
  <si>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</si>
  <si>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</si>
  <si>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</si>
  <si>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</si>
  <si>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</si>
  <si>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</si>
  <si>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</si>
  <si>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</si>
  <si>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</si>
  <si>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</si>
  <si>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</si>
  <si>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</si>
  <si>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</si>
  <si>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</si>
  <si>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</si>
  <si>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</si>
  <si>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</si>
  <si>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</si>
  <si>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</si>
  <si>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</si>
  <si>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</si>
  <si>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</si>
  <si>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</si>
  <si>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</si>
  <si>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</si>
  <si>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</si>
  <si>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</si>
  <si>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</si>
  <si>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</si>
  <si>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</si>
  <si>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</si>
  <si>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</si>
  <si>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</si>
  <si>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</si>
  <si>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</si>
  <si>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</si>
  <si>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</si>
  <si>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</si>
  <si>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</si>
  <si>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</si>
  <si>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</si>
  <si>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</si>
  <si>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</si>
  <si>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</si>
  <si>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</si>
  <si>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</si>
  <si>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</si>
  <si>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</si>
  <si>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</si>
  <si>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</si>
  <si>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</si>
  <si>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</si>
  <si>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</si>
  <si>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</si>
  <si>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</si>
  <si>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</si>
  <si>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</si>
  <si>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</si>
  <si>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</si>
  <si>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</si>
  <si>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</si>
  <si>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</si>
  <si>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</si>
  <si>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</si>
  <si>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</si>
  <si>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</si>
  <si>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</si>
  <si>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</si>
  <si>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</si>
  <si>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</si>
  <si>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</si>
  <si>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</si>
  <si>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</si>
  <si>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</si>
  <si>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</si>
  <si>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</si>
  <si>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</si>
  <si>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</si>
  <si>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</si>
  <si>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</si>
  <si>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</si>
  <si>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</si>
  <si>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</si>
  <si>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</si>
  <si>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</si>
  <si>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</si>
  <si>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</si>
  <si>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</si>
  <si>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</si>
  <si>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</si>
  <si>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</si>
  <si>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</si>
  <si>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</si>
  <si>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</si>
  <si>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</si>
  <si>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</si>
  <si>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</si>
  <si>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</si>
  <si>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</si>
  <si>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</si>
  <si>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</si>
  <si>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</si>
  <si>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</si>
  <si>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</si>
  <si>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</si>
  <si>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</si>
  <si>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</si>
  <si>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</si>
  <si>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</si>
  <si>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</si>
  <si>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</si>
  <si>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</si>
  <si>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</si>
  <si>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</si>
  <si>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</si>
  <si>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</si>
  <si>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</si>
  <si>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</si>
  <si>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</si>
  <si>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</si>
  <si>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</si>
  <si>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</si>
  <si>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</si>
  <si>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</si>
  <si>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</si>
  <si>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</si>
  <si>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</si>
  <si>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</si>
  <si>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</si>
  <si>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</si>
  <si>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</si>
  <si>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</si>
  <si>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</si>
  <si>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</si>
  <si>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</si>
  <si>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</si>
  <si>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</si>
  <si>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</si>
  <si>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</si>
  <si>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</si>
  <si>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</si>
  <si>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</si>
  <si>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</si>
  <si>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</si>
  <si>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</si>
  <si>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</si>
  <si>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</si>
  <si>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</si>
  <si>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</si>
  <si>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</si>
  <si>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</si>
  <si>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</si>
  <si>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</si>
  <si>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</si>
  <si>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</si>
  <si>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</si>
  <si>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</si>
  <si>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</si>
  <si>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</si>
  <si>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</si>
  <si>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</si>
  <si>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</si>
  <si>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</si>
  <si>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</si>
  <si>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</si>
  <si>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</si>
  <si>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</si>
  <si>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</si>
  <si>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</si>
  <si>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</si>
  <si>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</si>
  <si>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</si>
  <si>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</si>
  <si>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</si>
  <si>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</si>
  <si>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</si>
  <si>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</si>
  <si>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</si>
  <si>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</si>
  <si>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</si>
  <si>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</si>
  <si>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</si>
  <si>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</si>
  <si>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</si>
  <si>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</si>
  <si>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</si>
  <si>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</si>
  <si>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</si>
  <si>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</si>
  <si>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</si>
  <si>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</si>
  <si>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</si>
  <si>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</si>
  <si>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</si>
  <si>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</si>
  <si>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</si>
  <si>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</si>
  <si>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</si>
  <si>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</si>
  <si>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</si>
  <si>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</si>
  <si>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</si>
  <si>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</si>
  <si>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</si>
  <si>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</si>
  <si>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</si>
  <si>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</si>
  <si>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</si>
  <si>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</si>
  <si>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</si>
  <si>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</si>
  <si>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</si>
  <si>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</si>
  <si>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</si>
  <si>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</si>
  <si>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</si>
  <si>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</si>
  <si>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</si>
  <si>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</si>
  <si>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</si>
  <si>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</si>
  <si>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</si>
  <si>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</si>
  <si>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</si>
  <si>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</si>
  <si>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</si>
  <si>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</si>
  <si>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</si>
  <si>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</si>
  <si>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</si>
  <si>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</si>
  <si>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</si>
  <si>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</si>
  <si>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</si>
  <si>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</si>
  <si>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</si>
  <si>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</si>
  <si>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</si>
  <si>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</si>
  <si>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</si>
  <si>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</si>
  <si>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</si>
  <si>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</si>
  <si>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</si>
  <si>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</si>
  <si>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</si>
  <si>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</si>
  <si>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</si>
  <si>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</si>
  <si>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</si>
  <si>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</si>
  <si>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</si>
  <si>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</si>
  <si>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</si>
  <si>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</si>
  <si>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</si>
  <si>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</si>
  <si>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</si>
  <si>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</si>
  <si>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</si>
  <si>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</si>
  <si>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</si>
  <si>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</si>
  <si>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</si>
  <si>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</si>
  <si>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</si>
  <si>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</si>
  <si>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</si>
  <si>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</si>
  <si>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</si>
  <si>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</si>
  <si>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</si>
  <si>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</si>
  <si>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</si>
  <si>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</si>
  <si>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</si>
  <si>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</si>
  <si>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</si>
  <si>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</si>
  <si>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</si>
  <si>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</si>
  <si>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</si>
  <si>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</si>
  <si>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</si>
  <si>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</si>
  <si>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</si>
  <si>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</si>
  <si>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</si>
  <si>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</si>
  <si>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</si>
  <si>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</si>
  <si>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</si>
  <si>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</si>
  <si>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</si>
  <si>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</si>
  <si>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</si>
  <si>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</si>
  <si>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</si>
  <si>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</si>
  <si>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</si>
  <si>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</si>
  <si>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</si>
  <si>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</si>
  <si>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</si>
  <si>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</si>
  <si>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</si>
  <si>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</si>
  <si>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</si>
  <si>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</si>
  <si>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</si>
  <si>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</si>
  <si>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</si>
  <si>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</si>
  <si>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</si>
  <si>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</si>
  <si>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</si>
  <si>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</si>
  <si>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</si>
  <si>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</si>
  <si>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</si>
  <si>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</si>
  <si>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</si>
  <si>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</si>
  <si>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</si>
  <si>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</si>
  <si>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</si>
  <si>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</si>
  <si>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</si>
  <si>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</si>
  <si>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</si>
  <si>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</si>
  <si>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</si>
  <si>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</si>
  <si>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</si>
  <si>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</si>
  <si>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</si>
  <si>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</si>
  <si>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</si>
  <si>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</si>
  <si>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</si>
  <si>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</si>
  <si>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</si>
  <si>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</si>
  <si>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</si>
  <si>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</si>
  <si>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</si>
  <si>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</si>
  <si>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</si>
  <si>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</si>
  <si>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</si>
  <si>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</si>
  <si>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</si>
  <si>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</si>
  <si>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</si>
  <si>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</si>
  <si>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</si>
  <si>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</si>
  <si>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</si>
  <si>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</si>
  <si>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</si>
  <si>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</si>
  <si>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</si>
  <si>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</si>
  <si>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</si>
  <si>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</si>
  <si>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</si>
  <si>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</si>
  <si>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</si>
  <si>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</si>
  <si>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</si>
  <si>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</si>
  <si>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</si>
  <si>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</si>
  <si>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</si>
  <si>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</si>
  <si>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</si>
  <si>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</si>
  <si>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</si>
  <si>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</si>
  <si>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</si>
  <si>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</si>
  <si>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</si>
  <si>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</si>
  <si>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</si>
  <si>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</si>
  <si>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</si>
  <si>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</si>
  <si>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</si>
  <si>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</si>
  <si>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</si>
  <si>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</si>
  <si>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</si>
  <si>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</si>
  <si>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</si>
  <si>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</si>
  <si>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</si>
  <si>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</si>
  <si>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</si>
  <si>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</si>
  <si>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</si>
  <si>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</si>
  <si>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</si>
  <si>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</si>
  <si>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</si>
  <si>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</si>
  <si>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</si>
  <si>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</si>
  <si>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</si>
  <si>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</si>
  <si>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</si>
  <si>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</si>
  <si>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</si>
  <si>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</si>
  <si>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</si>
  <si>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</si>
  <si>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</si>
  <si>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</si>
  <si>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</si>
  <si>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</si>
  <si>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</si>
  <si>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</si>
  <si>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</si>
  <si>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</si>
  <si>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</si>
  <si>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</si>
  <si>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</si>
  <si>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</si>
  <si>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</si>
  <si>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</si>
  <si>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</si>
  <si>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</si>
  <si>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</si>
  <si>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</si>
  <si>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</si>
  <si>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</si>
  <si>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</si>
  <si>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</si>
  <si>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</si>
  <si>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</si>
  <si>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</si>
  <si>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</si>
  <si>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</si>
  <si>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</si>
  <si>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</si>
  <si>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</si>
  <si>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</si>
  <si>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</si>
  <si>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</si>
  <si>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</si>
  <si>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</si>
  <si>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</si>
  <si>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</si>
  <si>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</si>
  <si>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</si>
  <si>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</si>
  <si>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</si>
  <si>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</si>
  <si>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</si>
  <si>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</si>
  <si>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</si>
  <si>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</si>
  <si>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</si>
  <si>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</si>
  <si>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</si>
  <si>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</si>
  <si>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</si>
  <si>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</si>
  <si>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</si>
  <si>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</si>
  <si>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</si>
  <si>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</si>
  <si>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</si>
  <si>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</si>
  <si>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</si>
  <si>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</si>
  <si>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</si>
  <si>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</si>
  <si>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</si>
  <si>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</si>
  <si>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</si>
  <si>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</si>
  <si>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</si>
  <si>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</si>
  <si>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</si>
  <si>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</si>
  <si>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</si>
  <si>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</si>
  <si>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</si>
  <si>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</si>
  <si>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</si>
  <si>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</si>
  <si>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</si>
  <si>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</si>
  <si>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</si>
  <si>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</si>
  <si>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</si>
  <si>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</si>
  <si>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</si>
  <si>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</si>
  <si>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</si>
  <si>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</si>
  <si>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</si>
  <si>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</si>
  <si>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</si>
  <si>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</si>
  <si>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</si>
  <si>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</si>
  <si>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</si>
  <si>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</si>
  <si>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</si>
  <si>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</si>
  <si>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</si>
  <si>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</si>
  <si>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</si>
  <si>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</si>
  <si>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</si>
  <si>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</si>
  <si>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</si>
  <si>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</si>
  <si>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</si>
  <si>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</si>
  <si>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</si>
  <si>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</si>
  <si>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</si>
  <si>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</si>
  <si>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</si>
  <si>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</si>
  <si>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</si>
  <si>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</si>
  <si>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</si>
  <si>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</si>
  <si>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</si>
  <si>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</si>
  <si>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</si>
  <si>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</si>
  <si>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</si>
  <si>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</si>
  <si>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</si>
  <si>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</si>
  <si>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</si>
  <si>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</si>
  <si>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</si>
  <si>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</si>
  <si>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</si>
  <si>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</si>
  <si>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</si>
  <si>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</si>
  <si>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</si>
  <si>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</si>
  <si>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</si>
  <si>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</si>
  <si>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</si>
  <si>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</si>
  <si>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</si>
  <si>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</si>
  <si>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</si>
  <si>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</si>
  <si>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</si>
  <si>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</si>
  <si>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</si>
  <si>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</si>
  <si>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</si>
  <si>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</si>
  <si>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</si>
  <si>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</si>
  <si>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</si>
  <si>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</si>
  <si>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</si>
  <si>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</si>
  <si>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</si>
  <si>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</si>
  <si>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</si>
  <si>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</si>
  <si>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</si>
  <si>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</si>
  <si>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</si>
  <si>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</si>
  <si>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</si>
  <si>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</si>
  <si>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</si>
  <si>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</si>
  <si>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</si>
  <si>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</si>
  <si>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</si>
  <si>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</si>
  <si>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</si>
  <si>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</si>
  <si>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</si>
  <si>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</si>
  <si>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</si>
  <si>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</si>
  <si>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</si>
  <si>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</si>
  <si>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</si>
  <si>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</si>
  <si>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</si>
  <si>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</si>
  <si>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</si>
  <si>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</si>
  <si>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</si>
  <si>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</si>
  <si>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</si>
  <si>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</si>
  <si>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</si>
  <si>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</si>
  <si>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</si>
  <si>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</si>
  <si>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</si>
  <si>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</si>
  <si>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</si>
  <si>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</si>
  <si>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</si>
  <si>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</si>
  <si>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</si>
  <si>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</si>
  <si>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</si>
  <si>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</si>
  <si>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</si>
  <si>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</si>
  <si>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</si>
  <si>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</si>
  <si>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</si>
  <si>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</si>
  <si>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</si>
  <si>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</si>
  <si>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</si>
  <si>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</si>
  <si>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</si>
  <si>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</si>
  <si>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</si>
  <si>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</si>
  <si>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</si>
  <si>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</si>
  <si>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</si>
  <si>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</si>
  <si>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</si>
  <si>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</si>
  <si>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</si>
  <si>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</si>
  <si>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</si>
  <si>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</si>
  <si>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</si>
  <si>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</si>
  <si>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</si>
  <si>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</si>
  <si>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</si>
  <si>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</si>
  <si>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</si>
  <si>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</si>
  <si>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</si>
  <si>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</si>
  <si>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</si>
  <si>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</si>
  <si>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</si>
  <si>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</si>
  <si>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</si>
  <si>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</si>
  <si>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</si>
  <si>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</si>
  <si>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</si>
  <si>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</si>
  <si>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</si>
  <si>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</si>
  <si>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</si>
  <si>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</si>
  <si>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</si>
  <si>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</si>
  <si>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</si>
  <si>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</si>
  <si>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</si>
  <si>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</si>
  <si>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</si>
  <si>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</si>
  <si>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</si>
  <si>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</si>
  <si>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</si>
  <si>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</si>
  <si>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</si>
  <si>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</si>
  <si>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</si>
  <si>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</si>
  <si>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</si>
  <si>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</si>
  <si>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</si>
  <si>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</si>
  <si>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</si>
  <si>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</si>
  <si>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</si>
  <si>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</si>
  <si>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</si>
  <si>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</si>
  <si>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</si>
  <si>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</si>
  <si>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</si>
  <si>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</si>
  <si>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</si>
  <si>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</si>
  <si>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</si>
  <si>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</si>
  <si>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</si>
  <si>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</si>
  <si>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</si>
  <si>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</si>
  <si>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</si>
  <si>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</si>
  <si>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</si>
  <si>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</si>
  <si>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</si>
  <si>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</si>
  <si>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</si>
  <si>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</si>
  <si>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</si>
  <si>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</si>
  <si>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</si>
  <si>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</si>
  <si>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</si>
  <si>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</si>
  <si>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</si>
  <si>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</si>
  <si>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</si>
  <si>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</si>
  <si>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</si>
  <si>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</si>
  <si>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</si>
  <si>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</si>
  <si>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</si>
  <si>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</si>
  <si>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</si>
  <si>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</si>
  <si>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</si>
  <si>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</si>
  <si>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</si>
  <si>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</si>
  <si>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</si>
  <si>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</si>
  <si>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</si>
  <si>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</si>
  <si>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</si>
  <si>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</si>
  <si>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</si>
  <si>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</si>
  <si>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</si>
  <si>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</si>
  <si>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</si>
  <si>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</si>
  <si>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</si>
  <si>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</si>
  <si>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</si>
  <si>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</si>
  <si>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</si>
  <si>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</si>
  <si>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</si>
  <si>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</si>
  <si>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</si>
  <si>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</si>
  <si>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</si>
  <si>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</si>
  <si>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</si>
  <si>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</si>
  <si>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</si>
  <si>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</si>
  <si>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</si>
  <si>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</si>
  <si>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</si>
  <si>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</si>
  <si>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</si>
  <si>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</si>
  <si>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</si>
  <si>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</si>
  <si>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</si>
  <si>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</si>
  <si>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</si>
  <si>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</si>
  <si>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</si>
  <si>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</si>
  <si>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</si>
  <si>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</si>
  <si>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</si>
  <si>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</si>
  <si>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</si>
  <si>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</si>
  <si>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</si>
  <si>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</si>
  <si>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</si>
  <si>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</si>
  <si>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</si>
  <si>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</si>
  <si>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</si>
  <si>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</si>
  <si>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</si>
  <si>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</si>
  <si>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</si>
  <si>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</si>
  <si>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</si>
  <si>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</si>
  <si>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</si>
  <si>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</si>
  <si>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</si>
  <si>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</si>
  <si>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</si>
  <si>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</si>
  <si>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</si>
  <si>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</si>
  <si>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</si>
  <si>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</si>
  <si>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</si>
  <si>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</si>
  <si>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</si>
  <si>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</si>
  <si>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</si>
  <si>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</si>
  <si>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</si>
  <si>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</si>
  <si>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</si>
  <si>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</si>
  <si>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</si>
  <si>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</si>
  <si>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</si>
  <si>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</si>
  <si>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</si>
  <si>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</si>
  <si>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</si>
  <si>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</si>
  <si>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</si>
  <si>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</si>
  <si>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</si>
  <si>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</si>
  <si>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</si>
  <si>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</si>
  <si>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</si>
  <si>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</si>
  <si>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</si>
  <si>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</si>
  <si>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</si>
  <si>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</si>
  <si>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</si>
  <si>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</si>
  <si>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</si>
  <si>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</si>
  <si>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</si>
  <si>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</si>
  <si>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</si>
  <si>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</si>
  <si>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</si>
  <si>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</si>
  <si>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</si>
  <si>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</si>
  <si>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</si>
  <si>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</si>
  <si>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</si>
  <si>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</si>
  <si>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</si>
  <si>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</si>
  <si>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</si>
  <si>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</si>
  <si>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</si>
  <si>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</si>
  <si>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</si>
  <si>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</si>
  <si>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</si>
  <si>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</si>
  <si>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</si>
  <si>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</si>
  <si>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</si>
  <si>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</si>
  <si>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</si>
  <si>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</si>
  <si>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</si>
  <si>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</si>
  <si>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</si>
  <si>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</si>
  <si>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</si>
  <si>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</si>
  <si>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</si>
  <si>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</si>
  <si>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</si>
  <si>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</si>
  <si>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</si>
  <si>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</si>
  <si>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</si>
  <si>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</si>
  <si>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</si>
  <si>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</si>
  <si>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</si>
  <si>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</si>
  <si>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</si>
  <si>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</si>
  <si>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</si>
  <si>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</si>
  <si>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</si>
  <si>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</si>
  <si>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</si>
  <si>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</si>
  <si>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</si>
  <si>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</si>
  <si>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</si>
  <si>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</si>
  <si>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</si>
  <si>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</si>
  <si>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</si>
  <si>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</si>
  <si>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</si>
  <si>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</si>
  <si>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</si>
  <si>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</si>
  <si>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</si>
  <si>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</si>
  <si>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</si>
  <si>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</si>
  <si>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</si>
  <si>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</si>
  <si>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</si>
  <si>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</si>
  <si>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</si>
  <si>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</si>
  <si>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</si>
  <si>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</si>
  <si>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</si>
  <si>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</si>
  <si>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</si>
  <si>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</si>
  <si>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</si>
  <si>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</si>
  <si>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</si>
  <si>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</si>
  <si>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</si>
  <si>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</si>
  <si>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</si>
  <si>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</si>
  <si>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</si>
  <si>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</si>
  <si>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</si>
  <si>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</si>
  <si>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</si>
  <si>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</si>
  <si>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</si>
  <si>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</si>
  <si>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</si>
  <si>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</si>
  <si>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</si>
  <si>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</si>
  <si>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</si>
  <si>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</si>
  <si>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</si>
  <si>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</si>
  <si>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</si>
  <si>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</si>
  <si>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</si>
  <si>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</si>
  <si>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</si>
  <si>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</si>
  <si>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</si>
  <si>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</si>
  <si>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</si>
  <si>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</si>
  <si>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</si>
  <si>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</si>
  <si>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</si>
  <si>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</si>
  <si>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</si>
  <si>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</si>
  <si>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</si>
  <si>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</si>
  <si>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</si>
  <si>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</si>
  <si>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</si>
  <si>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</si>
  <si>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</si>
  <si>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</si>
  <si>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</si>
  <si>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</si>
  <si>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</si>
  <si>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</si>
  <si>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</si>
  <si>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</si>
  <si>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</si>
  <si>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</si>
  <si>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</si>
  <si>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</si>
  <si>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</si>
  <si>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</si>
  <si>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</si>
  <si>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</si>
  <si>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</si>
  <si>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</si>
  <si>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</si>
  <si>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</si>
  <si>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</si>
  <si>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</si>
  <si>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</si>
  <si>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</si>
  <si>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</si>
  <si>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</si>
  <si>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</si>
  <si>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</si>
  <si>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</si>
  <si>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</si>
  <si>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</si>
  <si>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</si>
  <si>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</si>
  <si>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</si>
  <si>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</si>
  <si>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</si>
  <si>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</si>
  <si>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</si>
  <si>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</si>
  <si>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</si>
  <si>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</si>
  <si>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</si>
  <si>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</si>
  <si>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</si>
  <si>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</si>
  <si>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</si>
  <si>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</si>
  <si>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</si>
  <si>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</si>
  <si>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</si>
  <si>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</si>
  <si>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</si>
  <si>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</si>
  <si>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</si>
  <si>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</si>
  <si>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</si>
  <si>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</si>
  <si>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</si>
  <si>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</si>
  <si>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</si>
  <si>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</si>
  <si>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</si>
  <si>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</si>
  <si>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</si>
  <si>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</si>
  <si>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</si>
  <si>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</si>
  <si>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</si>
  <si>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</si>
  <si>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</si>
  <si>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</si>
  <si>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</si>
  <si>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</si>
  <si>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</si>
  <si>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</si>
  <si>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</si>
  <si>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</si>
  <si>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</si>
  <si>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</si>
  <si>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</si>
  <si>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</si>
  <si>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</si>
  <si>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</si>
  <si>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</si>
  <si>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</si>
  <si>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</si>
  <si>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</si>
  <si>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</si>
  <si>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</si>
  <si>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</si>
  <si>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</si>
  <si>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</si>
  <si>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</si>
  <si>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</si>
  <si>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</si>
  <si>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</si>
  <si>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</si>
  <si>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</si>
  <si>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</si>
  <si>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</si>
  <si>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</si>
  <si>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</si>
  <si>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</si>
  <si>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</si>
  <si>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</si>
  <si>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</si>
  <si>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</si>
  <si>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</si>
  <si>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</si>
  <si>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</si>
  <si>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</si>
  <si>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</si>
  <si>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</si>
  <si>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</si>
  <si>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</si>
  <si>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</si>
  <si>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</si>
  <si>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</si>
  <si>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</si>
  <si>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</si>
  <si>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</si>
  <si>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</si>
  <si>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</si>
  <si>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</si>
  <si>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</si>
  <si>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</si>
  <si>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</si>
  <si>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</si>
  <si>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</si>
  <si>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</si>
  <si>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</si>
  <si>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</si>
  <si>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</si>
  <si>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</si>
  <si>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</si>
  <si>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</si>
  <si>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</si>
  <si>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</si>
  <si>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</si>
  <si>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</si>
  <si>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</si>
  <si>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</si>
  <si>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</si>
  <si>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</si>
  <si>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</si>
  <si>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</si>
  <si>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</si>
  <si>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</si>
  <si>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</si>
  <si>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</si>
  <si>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</si>
  <si>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</si>
  <si>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</si>
  <si>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</si>
  <si>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</si>
  <si>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</si>
  <si>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</si>
  <si>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</si>
  <si>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</si>
  <si>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</si>
  <si>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</si>
  <si>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</si>
  <si>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</si>
  <si>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</si>
  <si>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</si>
  <si>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</si>
  <si>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</si>
  <si>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</si>
  <si>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</si>
  <si>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</si>
  <si>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</si>
  <si>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</si>
  <si>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</si>
  <si>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</si>
  <si>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</si>
  <si>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</si>
  <si>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</si>
  <si>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</si>
  <si>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</si>
  <si>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</si>
  <si>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</si>
  <si>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</si>
  <si>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</si>
  <si>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</si>
  <si>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</si>
  <si>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</si>
  <si>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</si>
  <si>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</si>
  <si>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</si>
  <si>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</si>
  <si>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</si>
  <si>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</si>
  <si>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</si>
  <si>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</si>
  <si>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</si>
  <si>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</si>
  <si>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</si>
  <si>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</si>
  <si>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</si>
  <si>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</si>
  <si>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</si>
  <si>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</si>
  <si>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</si>
  <si>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</si>
  <si>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</si>
  <si>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</si>
  <si>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</si>
  <si>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</si>
  <si>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</si>
  <si>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</si>
  <si>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</si>
  <si>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</si>
  <si>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</si>
  <si>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</si>
  <si>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</si>
  <si>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</si>
  <si>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</si>
  <si>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</si>
  <si>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</si>
  <si>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</si>
  <si>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</si>
  <si>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</si>
  <si>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</si>
  <si>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</si>
  <si>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</si>
  <si>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</si>
  <si>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</si>
  <si>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</si>
  <si>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</si>
  <si>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</si>
  <si>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</si>
  <si>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</si>
  <si>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</si>
  <si>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</si>
  <si>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</si>
  <si>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</si>
  <si>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</si>
  <si>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</si>
  <si>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</si>
  <si>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</si>
  <si>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</si>
  <si>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</si>
  <si>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</si>
  <si>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</si>
  <si>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</si>
  <si>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</si>
  <si>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</si>
  <si>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</si>
  <si>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</si>
  <si>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</si>
  <si>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</si>
  <si>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</si>
  <si>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</si>
  <si>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</si>
  <si>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</si>
  <si>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</si>
  <si>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</si>
  <si>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</si>
  <si>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</si>
  <si>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</si>
  <si>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</si>
  <si>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</si>
  <si>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</si>
  <si>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</si>
  <si>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</si>
  <si>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</si>
  <si>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</si>
  <si>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</si>
  <si>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</si>
  <si>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</si>
  <si>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</si>
  <si>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</si>
  <si>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</si>
  <si>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</si>
  <si>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</si>
  <si>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</si>
  <si>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</si>
  <si>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</si>
  <si>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</si>
  <si>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</si>
  <si>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</si>
  <si>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</si>
  <si>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</si>
  <si>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</si>
  <si>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</si>
  <si>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</si>
  <si>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</si>
  <si>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</si>
  <si>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</si>
  <si>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</si>
  <si>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</si>
  <si>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</si>
  <si>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</si>
  <si>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</si>
  <si>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</si>
  <si>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</si>
  <si>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</si>
  <si>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</si>
  <si>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</si>
  <si>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</si>
  <si>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</si>
  <si>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</si>
  <si>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</si>
  <si>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</si>
  <si>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</si>
  <si>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</si>
  <si>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</si>
  <si>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</si>
  <si>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</si>
  <si>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</si>
  <si>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</si>
  <si>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</si>
  <si>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</si>
  <si>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</si>
  <si>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</si>
  <si>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</si>
  <si>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</si>
  <si>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</si>
  <si>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</si>
  <si>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</si>
  <si>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</si>
  <si>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</si>
  <si>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</si>
  <si>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</si>
  <si>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</si>
  <si>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</si>
  <si>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</si>
  <si>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</si>
  <si>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</si>
  <si>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</si>
  <si>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</si>
  <si>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</si>
  <si>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</si>
  <si>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</si>
  <si>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</si>
  <si>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</si>
  <si>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</si>
  <si>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</si>
  <si>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</si>
  <si>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</si>
  <si>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</si>
  <si>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</si>
  <si>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</si>
  <si>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</si>
  <si>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</si>
  <si>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</si>
  <si>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</si>
  <si>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</si>
  <si>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</si>
  <si>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</si>
  <si>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</si>
  <si>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</si>
  <si>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</si>
  <si>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</si>
  <si>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</si>
  <si>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</si>
  <si>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</si>
  <si>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</si>
  <si>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</si>
  <si>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</si>
  <si>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</si>
  <si>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</si>
  <si>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</si>
  <si>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</si>
  <si>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</si>
  <si>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</si>
  <si>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</si>
  <si>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</si>
  <si>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</si>
  <si>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</si>
  <si>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</si>
  <si>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</si>
  <si>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</si>
  <si>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</si>
  <si>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</si>
  <si>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</si>
  <si>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</si>
  <si>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</si>
  <si>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</si>
  <si>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</si>
  <si>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</si>
  <si>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</si>
  <si>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</si>
  <si>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</si>
  <si>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</si>
  <si>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</si>
  <si>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</si>
  <si>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</si>
  <si>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</si>
  <si>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</si>
  <si>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</si>
  <si>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</si>
  <si>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</si>
  <si>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</si>
  <si>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</si>
  <si>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</si>
  <si>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</si>
  <si>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</si>
  <si>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</si>
  <si>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</si>
  <si>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</si>
  <si>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</si>
  <si>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</si>
  <si>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</si>
  <si>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</si>
  <si>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</si>
  <si>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</si>
  <si>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</si>
  <si>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</si>
  <si>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</si>
  <si>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</si>
  <si>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</si>
  <si>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</si>
  <si>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</si>
  <si>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</si>
  <si>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</si>
  <si>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</si>
  <si>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</si>
  <si>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</si>
  <si>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</si>
  <si>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</si>
  <si>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</si>
  <si>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</si>
  <si>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</si>
  <si>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</si>
  <si>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</si>
  <si>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</si>
  <si>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</si>
  <si>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</si>
  <si>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</si>
  <si>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</si>
  <si>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</si>
  <si>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</si>
  <si>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</si>
  <si>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</si>
  <si>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</si>
  <si>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</si>
  <si>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</si>
  <si>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</si>
  <si>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</si>
  <si>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</si>
  <si>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</si>
  <si>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</si>
  <si>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</si>
  <si>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</si>
  <si>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</si>
  <si>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</si>
  <si>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</si>
  <si>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</si>
  <si>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</si>
  <si>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</si>
  <si>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</si>
  <si>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</si>
  <si>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</si>
  <si>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</si>
  <si>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</si>
  <si>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</si>
  <si>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</si>
  <si>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</si>
  <si>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</si>
  <si>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</si>
  <si>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</si>
  <si>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</si>
  <si>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</si>
  <si>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</si>
  <si>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</si>
  <si>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</si>
  <si>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</si>
  <si>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</si>
  <si>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</si>
  <si>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</si>
  <si>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</si>
  <si>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</si>
  <si>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</si>
  <si>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</si>
  <si>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</si>
  <si>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</si>
  <si>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</si>
  <si>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</si>
  <si>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</si>
  <si>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</si>
  <si>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</si>
  <si>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</si>
  <si>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</si>
  <si>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</si>
  <si>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</si>
  <si>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</si>
  <si>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</si>
  <si>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</si>
  <si>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</si>
  <si>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</si>
  <si>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</si>
  <si>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</si>
  <si>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</si>
  <si>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</si>
  <si>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</si>
  <si>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</si>
  <si>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</si>
  <si>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</si>
  <si>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</si>
  <si>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</si>
  <si>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</si>
  <si>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</si>
  <si>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</si>
  <si>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</si>
  <si>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</si>
  <si>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</si>
  <si>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</si>
  <si>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</si>
  <si>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</si>
  <si>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</si>
  <si>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</si>
  <si>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</si>
  <si>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</si>
  <si>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</si>
  <si>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</si>
  <si>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</si>
  <si>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</si>
  <si>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</si>
  <si>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</si>
  <si>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</si>
  <si>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</si>
  <si>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</si>
  <si>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</si>
  <si>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</si>
  <si>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</si>
  <si>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</si>
  <si>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</si>
  <si>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</si>
  <si>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</si>
  <si>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</si>
  <si>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</si>
  <si>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</si>
  <si>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</si>
  <si>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</si>
  <si>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</si>
  <si>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</si>
  <si>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</si>
  <si>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</si>
  <si>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</si>
  <si>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</si>
  <si>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</si>
  <si>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</si>
  <si>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</si>
  <si>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</si>
  <si>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</si>
  <si>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</si>
  <si>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</si>
  <si>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</si>
  <si>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</si>
  <si>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</si>
  <si>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</si>
  <si>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</si>
  <si>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</si>
  <si>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</si>
  <si>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</si>
  <si>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</si>
  <si>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</si>
  <si>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</si>
  <si>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</si>
  <si>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</si>
  <si>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</si>
  <si>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</si>
  <si>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</si>
  <si>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</si>
  <si>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</si>
  <si>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</si>
  <si>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</si>
  <si>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</si>
  <si>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</si>
  <si>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</si>
  <si>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</si>
  <si>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</si>
  <si>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</si>
  <si>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</si>
  <si>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</si>
  <si>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</si>
  <si>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</si>
  <si>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</si>
  <si>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</si>
  <si>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</si>
  <si>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</si>
  <si>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</si>
  <si>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</si>
  <si>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</si>
  <si>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</si>
  <si>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</si>
  <si>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</si>
  <si>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</si>
  <si>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</si>
  <si>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</si>
  <si>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</si>
  <si>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</si>
  <si>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</si>
  <si>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</si>
  <si>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</si>
  <si>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</si>
  <si>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</si>
  <si>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</si>
  <si>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</si>
  <si>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</si>
  <si>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</si>
  <si>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</si>
  <si>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</si>
  <si>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</si>
  <si>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</si>
  <si>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</si>
  <si>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</si>
  <si>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</si>
  <si>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</si>
  <si>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</si>
  <si>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</si>
  <si>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</si>
  <si>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</si>
  <si>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</si>
  <si>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</si>
  <si>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</si>
  <si>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</si>
  <si>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</si>
  <si>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</si>
  <si>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</si>
  <si>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</si>
  <si>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</si>
  <si>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</si>
  <si>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</si>
  <si>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</si>
  <si>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</si>
  <si>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</si>
  <si>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</si>
  <si>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</si>
  <si>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</si>
  <si>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</si>
  <si>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</si>
  <si>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</si>
  <si>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</si>
  <si>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</si>
  <si>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</si>
  <si>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</si>
  <si>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</si>
  <si>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</si>
  <si>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</si>
  <si>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</si>
  <si>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</si>
  <si>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</si>
  <si>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</si>
  <si>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</si>
  <si>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</si>
  <si>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</si>
  <si>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</si>
  <si>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</si>
  <si>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</si>
  <si>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</si>
  <si>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</si>
  <si>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</si>
  <si>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</si>
  <si>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</si>
  <si>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</si>
  <si>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</si>
  <si>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</si>
  <si>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</si>
  <si>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</si>
  <si>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</si>
  <si>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</si>
  <si>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</si>
  <si>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</si>
  <si>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</si>
  <si>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</si>
  <si>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</si>
  <si>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</si>
  <si>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</si>
  <si>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</si>
  <si>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</si>
  <si>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</si>
  <si>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</si>
  <si>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</si>
  <si>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</si>
  <si>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</si>
  <si>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</si>
  <si>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</si>
  <si>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</si>
  <si>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</si>
  <si>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</si>
  <si>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</si>
  <si>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</si>
  <si>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</si>
  <si>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</si>
  <si>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</si>
  <si>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</si>
  <si>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</si>
  <si>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</si>
  <si>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</si>
  <si>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</si>
  <si>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</si>
  <si>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</si>
  <si>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</si>
  <si>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</si>
  <si>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</si>
  <si>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</si>
  <si>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</si>
  <si>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</si>
  <si>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</si>
  <si>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</si>
  <si>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</si>
  <si>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</si>
  <si>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</si>
  <si>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</si>
  <si>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</si>
  <si>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</si>
  <si>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</si>
  <si>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</si>
  <si>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</si>
  <si>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</si>
  <si>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</si>
  <si>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</si>
  <si>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</si>
  <si>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</si>
  <si>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</si>
  <si>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</si>
  <si>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</si>
  <si>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</si>
  <si>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</si>
  <si>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</si>
  <si>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</si>
  <si>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</si>
  <si>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</si>
  <si>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</si>
  <si>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</si>
  <si>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</si>
  <si>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</si>
  <si>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</si>
  <si>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</si>
  <si>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</si>
  <si>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</si>
  <si>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</si>
  <si>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</si>
  <si>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</si>
  <si>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</si>
  <si>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</si>
  <si>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</si>
  <si>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</si>
  <si>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</si>
  <si>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</si>
  <si>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</si>
  <si>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</si>
  <si>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</si>
  <si>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</si>
  <si>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</si>
  <si>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</si>
  <si>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</si>
  <si>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</si>
  <si>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</si>
  <si>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</si>
  <si>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</si>
  <si>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</si>
  <si>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</si>
  <si>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</si>
  <si>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</si>
  <si>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</si>
  <si>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</si>
  <si>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</si>
  <si>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</si>
  <si>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</si>
  <si>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</si>
  <si>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</si>
  <si>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</si>
  <si>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</si>
  <si>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</si>
  <si>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</si>
  <si>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</si>
  <si>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</si>
  <si>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</si>
  <si>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</si>
  <si>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</si>
  <si>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</si>
  <si>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</si>
  <si>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</si>
  <si>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</si>
  <si>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</si>
  <si>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</si>
  <si>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</si>
  <si>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</si>
  <si>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</si>
  <si>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</si>
  <si>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</si>
  <si>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</si>
  <si>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</si>
  <si>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</si>
  <si>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</si>
  <si>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</si>
  <si>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</si>
  <si>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</si>
  <si>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</si>
  <si>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</si>
  <si>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</si>
  <si>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</si>
  <si>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</si>
  <si>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</si>
  <si>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</si>
  <si>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</si>
  <si>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</si>
  <si>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</si>
  <si>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</si>
  <si>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</si>
  <si>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</si>
  <si>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</si>
  <si>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</si>
  <si>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</si>
  <si>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</si>
  <si>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</si>
  <si>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</si>
  <si>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</si>
  <si>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</si>
  <si>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</si>
  <si>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</si>
  <si>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</si>
  <si>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</si>
  <si>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</si>
  <si>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</si>
  <si>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</si>
  <si>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</si>
  <si>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</si>
  <si>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</si>
  <si>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</si>
  <si>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</si>
  <si>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</si>
  <si>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</si>
  <si>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</si>
  <si>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</si>
  <si>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</si>
  <si>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</si>
  <si>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</si>
  <si>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</si>
  <si>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</si>
  <si>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</si>
  <si>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</si>
  <si>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</si>
  <si>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</si>
  <si>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</si>
  <si>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</si>
  <si>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</si>
  <si>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</si>
  <si>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</si>
  <si>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</si>
  <si>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</si>
  <si>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</si>
  <si>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</si>
  <si>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</si>
  <si>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</si>
  <si>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</si>
  <si>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</si>
  <si>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</si>
  <si>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</si>
  <si>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</si>
  <si>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</si>
  <si>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</si>
  <si>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</si>
  <si>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</si>
  <si>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</si>
  <si>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</si>
  <si>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</si>
  <si>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</si>
  <si>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</si>
  <si>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</si>
  <si>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</si>
  <si>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</si>
  <si>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</si>
  <si>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</si>
  <si>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</si>
  <si>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</si>
  <si>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</si>
  <si>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</si>
  <si>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</si>
  <si>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</si>
  <si>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</si>
  <si>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</si>
  <si>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</si>
  <si>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</si>
  <si>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</si>
  <si>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</si>
  <si>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</si>
  <si>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</si>
  <si>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</si>
  <si>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</si>
  <si>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</si>
  <si>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</si>
  <si>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</si>
  <si>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</si>
  <si>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</si>
  <si>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</si>
  <si>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</si>
  <si>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</si>
  <si>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</si>
  <si>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</si>
  <si>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</si>
  <si>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</si>
  <si>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</si>
  <si>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</si>
  <si>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</si>
  <si>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</si>
  <si>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</si>
  <si>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</si>
  <si>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</si>
  <si>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</si>
  <si>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</si>
  <si>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</si>
  <si>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</si>
  <si>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</si>
  <si>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</si>
  <si>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</si>
  <si>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</si>
  <si>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</si>
  <si>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</si>
  <si>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</si>
  <si>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</si>
  <si>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</si>
  <si>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</si>
  <si>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</si>
  <si>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</si>
  <si>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</si>
  <si>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</si>
  <si>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</si>
  <si>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</si>
  <si>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</si>
  <si>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</si>
  <si>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</si>
  <si>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</si>
  <si>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</si>
  <si>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</si>
  <si>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</si>
  <si>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</si>
  <si>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</si>
  <si>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</si>
  <si>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</si>
  <si>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</si>
  <si>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</si>
  <si>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</si>
  <si>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</si>
  <si>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</si>
  <si>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</si>
  <si>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</si>
  <si>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</si>
  <si>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</si>
  <si>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</si>
  <si>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</si>
  <si>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</si>
  <si>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</si>
  <si>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</si>
  <si>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</si>
  <si>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</si>
  <si>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</si>
  <si>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</si>
  <si>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</si>
  <si>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</si>
  <si>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</si>
  <si>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</si>
  <si>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</si>
  <si>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</si>
  <si>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</si>
  <si>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</si>
  <si>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</si>
  <si>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</si>
  <si>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</si>
  <si>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</si>
  <si>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</si>
  <si>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</si>
  <si>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</si>
  <si>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</si>
  <si>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</si>
  <si>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</si>
  <si>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</si>
  <si>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</si>
  <si>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</si>
  <si>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</si>
  <si>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</si>
  <si>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</si>
  <si>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</si>
  <si>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</si>
  <si>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</si>
  <si>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</si>
  <si>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</si>
  <si>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</si>
  <si>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</si>
  <si>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</si>
  <si>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</si>
  <si>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</si>
  <si>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</si>
  <si>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</si>
  <si>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</si>
  <si>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</si>
  <si>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</si>
  <si>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</si>
  <si>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</si>
  <si>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</si>
  <si>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</si>
  <si>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</si>
  <si>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</si>
  <si>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</si>
  <si>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</si>
  <si>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</si>
  <si>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</si>
  <si>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</si>
  <si>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</si>
  <si>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</si>
  <si>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</si>
  <si>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</si>
  <si>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</si>
  <si>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</si>
  <si>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</si>
  <si>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</si>
  <si>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</si>
  <si>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</si>
  <si>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</si>
  <si>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</si>
  <si>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</si>
  <si>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</si>
  <si>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</si>
  <si>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</si>
  <si>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</si>
  <si>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</si>
  <si>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</si>
  <si>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</si>
  <si>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</si>
  <si>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</si>
  <si>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</si>
  <si>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</si>
  <si>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</si>
  <si>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</si>
  <si>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</si>
  <si>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</si>
  <si>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</si>
  <si>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</si>
  <si>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</si>
  <si>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</si>
  <si>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</si>
  <si>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</si>
  <si>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</si>
  <si>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</si>
  <si>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</si>
  <si>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</si>
  <si>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</si>
  <si>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</si>
  <si>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</si>
  <si>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</si>
  <si>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</si>
  <si>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</si>
  <si>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</si>
  <si>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</si>
  <si>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</si>
  <si>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</si>
  <si>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</si>
  <si>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</si>
  <si>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</si>
  <si>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</si>
  <si>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</si>
  <si>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</si>
  <si>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</si>
  <si>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</si>
  <si>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</si>
  <si>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</si>
  <si>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</si>
  <si>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</si>
  <si>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</si>
  <si>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</si>
  <si>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</si>
  <si>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</si>
  <si>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</si>
  <si>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</si>
  <si>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</si>
  <si>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</si>
  <si>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</si>
  <si>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</si>
  <si>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</si>
  <si>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</si>
  <si>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</si>
  <si>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</si>
  <si>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</si>
  <si>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</si>
  <si>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</si>
  <si>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</si>
  <si>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</si>
  <si>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</si>
  <si>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</si>
  <si>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</si>
  <si>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</si>
  <si>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</si>
  <si>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</si>
  <si>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</si>
  <si>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</si>
  <si>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</si>
  <si>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</si>
  <si>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</si>
  <si>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</si>
  <si>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</si>
  <si>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</si>
  <si>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</si>
  <si>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</si>
  <si>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</si>
  <si>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</si>
  <si>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</si>
  <si>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</si>
  <si>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</si>
  <si>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</si>
  <si>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</si>
  <si>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</si>
  <si>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</si>
  <si>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</si>
  <si>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</si>
  <si>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</si>
  <si>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</si>
  <si>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</si>
  <si>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</si>
  <si>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</si>
  <si>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</si>
  <si>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</si>
  <si>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</si>
  <si>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</si>
  <si>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</si>
  <si>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</si>
  <si>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</si>
  <si>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</si>
  <si>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</si>
  <si>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</si>
  <si>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</si>
  <si>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</si>
  <si>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</si>
  <si>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</si>
  <si>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</si>
  <si>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</si>
  <si>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</si>
  <si>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</si>
  <si>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</si>
  <si>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</si>
  <si>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</si>
  <si>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</si>
  <si>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</si>
  <si>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</si>
  <si>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</si>
  <si>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</si>
  <si>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</si>
  <si>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</si>
  <si>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</si>
  <si>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</si>
  <si>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</si>
  <si>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</si>
  <si>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</si>
  <si>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</si>
  <si>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</si>
  <si>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</si>
  <si>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</si>
  <si>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</si>
  <si>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</si>
  <si>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</si>
  <si>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</si>
  <si>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</si>
  <si>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</si>
  <si>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</si>
  <si>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</si>
  <si>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</si>
  <si>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</si>
  <si>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</si>
  <si>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</si>
  <si>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</si>
  <si>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</si>
  <si>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</si>
  <si>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</si>
  <si>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</si>
  <si>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</si>
  <si>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</si>
  <si>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</si>
  <si>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</si>
  <si>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</si>
  <si>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</si>
  <si>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</si>
  <si>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</si>
  <si>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</si>
  <si>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</si>
  <si>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</si>
  <si>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</si>
  <si>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</si>
  <si>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</si>
  <si>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</si>
  <si>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</si>
  <si>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</si>
  <si>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</si>
  <si>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</si>
  <si>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</si>
  <si>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</si>
  <si>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</si>
  <si>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</si>
  <si>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</si>
  <si>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</si>
  <si>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</si>
  <si>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</si>
  <si>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</si>
  <si>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</si>
  <si>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</si>
  <si>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</si>
  <si>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</si>
  <si>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</si>
  <si>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</si>
  <si>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</si>
  <si>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</si>
  <si>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</si>
  <si>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</si>
  <si>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</si>
  <si>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</si>
  <si>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</si>
  <si>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</si>
  <si>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</si>
  <si>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</si>
  <si>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</si>
  <si>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</si>
  <si>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</si>
  <si>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</si>
  <si>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</si>
  <si>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</si>
  <si>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</si>
  <si>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</si>
  <si>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</si>
  <si>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</si>
  <si>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</si>
  <si>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</si>
  <si>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</si>
  <si>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</si>
  <si>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</si>
  <si>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</si>
  <si>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</si>
  <si>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</si>
  <si>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</si>
  <si>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</si>
  <si>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</si>
  <si>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</si>
  <si>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</si>
  <si>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</si>
  <si>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</si>
  <si>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</si>
  <si>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</si>
  <si>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</si>
  <si>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</si>
  <si>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</si>
  <si>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</si>
  <si>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</si>
  <si>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</si>
  <si>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</si>
  <si>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</si>
  <si>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</si>
  <si>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</si>
  <si>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</si>
  <si>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</si>
  <si>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</si>
  <si>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</si>
  <si>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</si>
  <si>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</si>
  <si>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</si>
  <si>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</si>
  <si>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</si>
  <si>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</si>
  <si>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</si>
  <si>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</si>
  <si>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</si>
  <si>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</si>
  <si>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</si>
  <si>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</si>
  <si>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</si>
  <si>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</si>
  <si>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</si>
  <si>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</si>
  <si>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</si>
  <si>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</si>
  <si>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</si>
  <si>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</si>
  <si>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</si>
  <si>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</si>
  <si>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</si>
  <si>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</si>
  <si>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</si>
  <si>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</si>
  <si>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</si>
  <si>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</si>
  <si>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</si>
  <si>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</si>
  <si>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</si>
  <si>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</si>
  <si>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</si>
  <si>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</si>
  <si>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</si>
  <si>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</si>
  <si>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</si>
  <si>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</si>
  <si>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</si>
  <si>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</si>
  <si>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</si>
  <si>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</si>
  <si>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</si>
  <si>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</si>
  <si>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</si>
  <si>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</si>
  <si>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</si>
  <si>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</si>
  <si>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</si>
  <si>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</si>
  <si>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</si>
  <si>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</si>
  <si>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</si>
  <si>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</si>
  <si>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</si>
  <si>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</si>
  <si>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</si>
  <si>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</si>
  <si>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</si>
  <si>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</si>
  <si>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</si>
  <si>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</si>
  <si>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</si>
  <si>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</si>
  <si>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</si>
  <si>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</si>
  <si>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</si>
  <si>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</si>
  <si>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</si>
  <si>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</si>
  <si>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</si>
  <si>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</si>
  <si>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</si>
  <si>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</si>
  <si>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</si>
  <si>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</si>
  <si>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</si>
  <si>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</si>
  <si>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</si>
  <si>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</si>
  <si>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</si>
  <si>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</si>
  <si>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</si>
  <si>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</si>
  <si>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</si>
  <si>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</si>
  <si>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</si>
  <si>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</si>
  <si>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</si>
  <si>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</si>
  <si>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</si>
  <si>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</si>
  <si>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</si>
  <si>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</si>
  <si>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</si>
  <si>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</si>
  <si>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</si>
  <si>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</si>
  <si>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</si>
  <si>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</si>
  <si>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</si>
  <si>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</si>
  <si>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</si>
  <si>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</si>
  <si>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</si>
  <si>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</si>
  <si>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</si>
  <si>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</si>
  <si>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</si>
  <si>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</si>
  <si>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</si>
  <si>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</si>
  <si>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</si>
  <si>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</si>
  <si>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</si>
  <si>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</si>
  <si>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</si>
  <si>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</si>
  <si>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</si>
  <si>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</si>
  <si>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</si>
  <si>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</si>
  <si>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</si>
  <si>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</si>
  <si>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</si>
  <si>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</si>
  <si>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</si>
  <si>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</si>
  <si>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</si>
  <si>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</si>
  <si>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</si>
  <si>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</si>
  <si>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</si>
  <si>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</si>
  <si>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</si>
  <si>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</si>
  <si>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</si>
  <si>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</si>
  <si>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</si>
  <si>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</si>
  <si>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</si>
  <si>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</si>
  <si>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</si>
  <si>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</si>
  <si>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</si>
  <si>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</si>
  <si>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</si>
  <si>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</si>
  <si>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</si>
  <si>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</si>
  <si>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</si>
  <si>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</si>
  <si>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</si>
  <si>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</si>
  <si>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</si>
  <si>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</si>
  <si>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</si>
  <si>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</si>
  <si>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</si>
  <si>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</si>
  <si>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</si>
  <si>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</si>
  <si>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</si>
  <si>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</si>
  <si>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</si>
  <si>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</si>
  <si>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</si>
  <si>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</si>
  <si>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</si>
  <si>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</si>
  <si>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</si>
  <si>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</si>
  <si>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</si>
  <si>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</si>
  <si>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</si>
  <si>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</si>
  <si>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</si>
  <si>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</si>
  <si>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</si>
  <si>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</si>
  <si>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</si>
  <si>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</si>
  <si>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</si>
  <si>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</si>
  <si>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</si>
  <si>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</si>
  <si>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</si>
  <si>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</si>
  <si>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</si>
  <si>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</si>
  <si>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</si>
  <si>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</si>
  <si>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</si>
  <si>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</si>
  <si>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</si>
  <si>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</si>
  <si>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</si>
  <si>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</si>
  <si>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</si>
  <si>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</si>
  <si>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</si>
  <si>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</si>
  <si>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</si>
  <si>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</si>
  <si>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</si>
  <si>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</si>
  <si>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</si>
  <si>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</si>
  <si>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</si>
  <si>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</si>
  <si>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</si>
  <si>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</si>
  <si>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</si>
  <si>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</si>
  <si>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</si>
  <si>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</si>
  <si>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</si>
  <si>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</si>
  <si>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</si>
  <si>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</si>
  <si>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</si>
  <si>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</si>
  <si>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</si>
  <si>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</si>
  <si>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</si>
  <si>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</si>
  <si>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</si>
  <si>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</si>
  <si>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</si>
  <si>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</si>
  <si>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</si>
  <si>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</si>
  <si>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</si>
  <si>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</si>
  <si>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</si>
  <si>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</si>
  <si>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</si>
  <si>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</si>
  <si>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</si>
  <si>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</si>
  <si>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</si>
  <si>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</si>
  <si>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</si>
  <si>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</si>
  <si>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</si>
  <si>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</si>
  <si>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</si>
  <si>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</si>
  <si>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</si>
  <si>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</si>
  <si>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</si>
  <si>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</si>
  <si>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</si>
  <si>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</si>
  <si>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</si>
  <si>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</si>
  <si>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</si>
  <si>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</si>
  <si>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</si>
  <si>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</si>
  <si>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</si>
  <si>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</si>
  <si>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</si>
  <si>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</si>
  <si>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</si>
  <si>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</si>
  <si>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</si>
  <si>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</si>
  <si>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</si>
  <si>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</si>
  <si>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</si>
  <si>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</si>
  <si>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</si>
  <si>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</si>
  <si>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</si>
  <si>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</si>
  <si>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</si>
  <si>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</si>
  <si>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</si>
  <si>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</si>
  <si>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</si>
  <si>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</si>
  <si>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</si>
  <si>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</si>
  <si>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</si>
  <si>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</si>
  <si>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</si>
  <si>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</si>
  <si>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</si>
  <si>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</si>
  <si>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</si>
  <si>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</si>
  <si>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</si>
  <si>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</si>
  <si>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</si>
  <si>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</si>
  <si>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</si>
  <si>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</si>
  <si>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</si>
  <si>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</si>
  <si>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</si>
  <si>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</si>
  <si>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</si>
  <si>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</si>
  <si>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</si>
  <si>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</si>
  <si>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</si>
  <si>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</si>
  <si>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</si>
  <si>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</si>
  <si>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</si>
  <si>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</si>
  <si>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</si>
  <si>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</si>
  <si>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</si>
  <si>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</si>
  <si>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</si>
  <si>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</si>
  <si>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</si>
  <si>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</si>
  <si>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</si>
  <si>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</si>
  <si>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</si>
  <si>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</si>
  <si>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</si>
  <si>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</si>
  <si>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</si>
  <si>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</si>
  <si>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</si>
  <si>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</si>
  <si>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</si>
  <si>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</si>
  <si>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</si>
  <si>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</si>
  <si>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</si>
  <si>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</si>
  <si>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</si>
  <si>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</si>
  <si>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</si>
  <si>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</si>
  <si>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</si>
  <si>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</si>
  <si>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</si>
  <si>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</si>
  <si>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</si>
  <si>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</si>
  <si>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</si>
  <si>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</si>
  <si>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</si>
  <si>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</si>
  <si>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</si>
  <si>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</si>
  <si>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</si>
  <si>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</si>
  <si>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</si>
  <si>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</si>
  <si>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</si>
  <si>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</si>
  <si>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</si>
  <si>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</si>
  <si>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</si>
  <si>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</si>
  <si>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</si>
  <si>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</si>
  <si>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</si>
  <si>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</si>
  <si>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</si>
  <si>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</si>
  <si>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</si>
  <si>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</si>
  <si>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</si>
  <si>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</si>
  <si>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</si>
  <si>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</si>
  <si>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</si>
  <si>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</si>
  <si>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</si>
  <si>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</si>
  <si>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</si>
  <si>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</si>
  <si>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</si>
  <si>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</si>
  <si>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</si>
  <si>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</si>
  <si>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</si>
  <si>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</si>
  <si>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</si>
  <si>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</si>
  <si>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</si>
  <si>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</si>
  <si>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</si>
  <si>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</si>
  <si>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</si>
  <si>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</si>
  <si>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</si>
  <si>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</si>
  <si>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</si>
  <si>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</si>
  <si>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</si>
  <si>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</si>
  <si>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</si>
  <si>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</si>
  <si>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</si>
  <si>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</si>
  <si>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</si>
  <si>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</si>
  <si>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</si>
  <si>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</si>
  <si>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</si>
  <si>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</si>
  <si>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</si>
  <si>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</si>
  <si>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</si>
  <si>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</si>
  <si>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</si>
  <si>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</si>
  <si>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</si>
  <si>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</si>
  <si>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</si>
  <si>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</si>
  <si>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</si>
  <si>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</si>
  <si>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</si>
  <si>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</si>
  <si>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</si>
  <si>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</si>
  <si>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</si>
  <si>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</si>
  <si>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</si>
  <si>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</si>
  <si>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</si>
  <si>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</si>
  <si>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</si>
  <si>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</si>
  <si>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</si>
  <si>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</si>
  <si>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</si>
  <si>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</si>
  <si>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</si>
  <si>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</si>
  <si>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</si>
  <si>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</si>
  <si>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</si>
  <si>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</si>
  <si>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</si>
  <si>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</si>
  <si>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</si>
  <si>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</si>
  <si>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</si>
  <si>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</si>
  <si>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</si>
  <si>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</si>
  <si>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</si>
  <si>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</si>
  <si>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</si>
  <si>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</si>
  <si>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</si>
  <si>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</si>
  <si>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</si>
  <si>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</si>
  <si>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</si>
  <si>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</si>
  <si>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</si>
  <si>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</si>
  <si>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</si>
  <si>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</si>
  <si>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</si>
  <si>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</si>
  <si>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</si>
  <si>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</si>
  <si>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</si>
  <si>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</si>
  <si>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</si>
  <si>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</si>
  <si>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</si>
  <si>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</si>
  <si>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</si>
  <si>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</si>
  <si>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</si>
  <si>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</si>
  <si>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</si>
  <si>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</si>
  <si>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</si>
  <si>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</si>
  <si>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</si>
  <si>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</si>
  <si>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</si>
  <si>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</si>
  <si>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</si>
  <si>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</si>
  <si>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</si>
  <si>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</si>
  <si>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</si>
  <si>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</si>
  <si>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</si>
  <si>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</si>
  <si>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</si>
  <si>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</si>
  <si>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</si>
  <si>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</si>
  <si>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</si>
  <si>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</si>
  <si>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</si>
  <si>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</si>
  <si>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</si>
  <si>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</si>
  <si>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</si>
  <si>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</si>
  <si>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</si>
  <si>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</si>
  <si>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</si>
  <si>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</si>
  <si>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</si>
  <si>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</si>
  <si>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</si>
  <si>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</si>
  <si>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</si>
  <si>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</si>
  <si>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</si>
  <si>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</si>
  <si>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</si>
  <si>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</si>
  <si>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</si>
  <si>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</si>
  <si>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</si>
  <si>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</si>
  <si>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</si>
  <si>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</si>
  <si>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</si>
  <si>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</si>
  <si>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</si>
  <si>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</si>
  <si>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</si>
  <si>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</si>
  <si>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</si>
  <si>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</si>
  <si>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</si>
  <si>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</si>
  <si>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</si>
  <si>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</si>
  <si>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</si>
  <si>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</si>
  <si>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</si>
  <si>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</si>
  <si>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</si>
  <si>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</si>
  <si>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</si>
  <si>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</si>
  <si>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</si>
  <si>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</si>
  <si>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</si>
  <si>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</si>
  <si>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</si>
  <si>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</si>
  <si>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</si>
  <si>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</si>
  <si>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</si>
  <si>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</si>
  <si>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</si>
  <si>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</si>
  <si>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</si>
  <si>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</si>
  <si>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</si>
  <si>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</si>
  <si>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</si>
  <si>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</si>
  <si>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</si>
  <si>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</si>
  <si>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</si>
  <si>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</si>
  <si>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</si>
  <si>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</si>
  <si>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</si>
  <si>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</si>
  <si>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</si>
  <si>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</si>
  <si>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</si>
  <si>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</si>
  <si>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</si>
  <si>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</si>
  <si>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</si>
  <si>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</si>
  <si>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</si>
  <si>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</si>
  <si>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</si>
  <si>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</si>
  <si>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</si>
  <si>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</si>
  <si>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</si>
  <si>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</si>
  <si>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</si>
  <si>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</si>
  <si>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</si>
  <si>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</si>
  <si>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</si>
  <si>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</si>
  <si>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</si>
  <si>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</si>
  <si>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</si>
  <si>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</si>
  <si>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</si>
  <si>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</si>
  <si>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</si>
  <si>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</si>
  <si>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</si>
  <si>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</si>
  <si>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</si>
  <si>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</si>
  <si>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</si>
  <si>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</si>
  <si>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</si>
  <si>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</si>
  <si>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</si>
  <si>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</si>
  <si>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</si>
  <si>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</si>
  <si>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</si>
  <si>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</si>
  <si>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</si>
  <si>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</si>
  <si>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</si>
  <si>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</si>
  <si>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</si>
  <si>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</si>
  <si>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</si>
  <si>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</si>
  <si>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</si>
  <si>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</si>
  <si>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</si>
  <si>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</si>
  <si>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</si>
  <si>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</si>
  <si>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</si>
  <si>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</si>
  <si>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</si>
  <si>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</si>
  <si>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</si>
  <si>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</si>
  <si>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</si>
  <si>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</si>
  <si>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</si>
  <si>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</si>
  <si>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</si>
  <si>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</si>
  <si>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</si>
  <si>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</si>
  <si>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</si>
  <si>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</si>
  <si>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</si>
  <si>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</si>
  <si>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</si>
  <si>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</si>
  <si>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</si>
  <si>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</si>
  <si>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</si>
  <si>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</si>
  <si>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</si>
  <si>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</si>
  <si>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</si>
  <si>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</si>
  <si>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</si>
  <si>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</si>
  <si>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</si>
  <si>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</si>
  <si>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</si>
  <si>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</si>
  <si>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</si>
  <si>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</si>
  <si>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</si>
  <si>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</si>
  <si>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</si>
  <si>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</si>
  <si>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</si>
  <si>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</si>
  <si>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</si>
  <si>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</si>
  <si>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</si>
  <si>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</si>
  <si>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</si>
  <si>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</si>
  <si>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</si>
  <si>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</si>
  <si>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</si>
  <si>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</si>
  <si>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</si>
  <si>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</si>
  <si>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</si>
  <si>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</si>
  <si>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</si>
  <si>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</si>
  <si>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</si>
  <si>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</si>
  <si>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</si>
  <si>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</si>
  <si>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</si>
  <si>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</si>
  <si>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</si>
  <si>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</si>
  <si>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</si>
  <si>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</si>
  <si>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</si>
  <si>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</si>
  <si>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</si>
  <si>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</si>
  <si>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</si>
  <si>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</si>
  <si>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</si>
  <si>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</si>
  <si>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</si>
  <si>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</si>
  <si>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</si>
  <si>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</si>
  <si>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</si>
  <si>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</si>
  <si>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</si>
  <si>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</si>
  <si>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</si>
  <si>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</si>
  <si>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</si>
  <si>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</si>
  <si>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</si>
  <si>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</si>
  <si>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</si>
  <si>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</si>
  <si>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</si>
  <si>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</si>
  <si>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</si>
  <si>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</si>
  <si>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</si>
  <si>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</si>
  <si>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</si>
  <si>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</si>
  <si>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</si>
  <si>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</si>
  <si>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</si>
  <si>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</si>
  <si>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</si>
  <si>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</si>
  <si>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</si>
  <si>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</si>
  <si>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</si>
  <si>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</si>
  <si>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</si>
  <si>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</si>
  <si>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</si>
  <si>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</si>
  <si>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</si>
  <si>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</si>
  <si>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</si>
  <si>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</si>
  <si>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</si>
  <si>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</si>
  <si>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</si>
  <si>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</si>
  <si>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</si>
  <si>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</si>
  <si>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</si>
  <si>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</si>
  <si>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</si>
  <si>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</si>
  <si>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</si>
  <si>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</si>
  <si>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</si>
  <si>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</si>
  <si>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</si>
  <si>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</si>
  <si>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</si>
  <si>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</si>
  <si>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</si>
  <si>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</si>
  <si>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</si>
  <si>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</si>
  <si>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</si>
  <si>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</si>
  <si>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</si>
  <si>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</si>
  <si>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</si>
  <si>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</si>
  <si>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</si>
  <si>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</si>
  <si>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</si>
  <si>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</si>
  <si>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</si>
  <si>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</si>
  <si>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</si>
  <si>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</si>
  <si>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</si>
  <si>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</si>
  <si>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</si>
  <si>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</si>
  <si>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</si>
  <si>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</si>
  <si>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</si>
  <si>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</si>
  <si>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</si>
  <si>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</si>
  <si>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</si>
  <si>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</si>
  <si>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</si>
  <si>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</si>
  <si>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</si>
  <si>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</si>
  <si>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</si>
  <si>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</si>
  <si>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</si>
  <si>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</si>
  <si>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</si>
  <si>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</si>
  <si>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</si>
  <si>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</si>
  <si>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</si>
  <si>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</si>
  <si>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</si>
  <si>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</si>
  <si>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</si>
  <si>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</si>
  <si>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</si>
  <si>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</si>
  <si>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</si>
  <si>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</si>
  <si>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</si>
  <si>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</si>
  <si>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</si>
  <si>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</si>
  <si>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</si>
  <si>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</si>
  <si>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</si>
  <si>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</si>
  <si>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</si>
  <si>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</si>
  <si>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</si>
  <si>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</si>
  <si>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</si>
  <si>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</si>
  <si>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</si>
  <si>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</si>
  <si>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</si>
  <si>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</si>
  <si>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</si>
  <si>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</si>
  <si>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</si>
  <si>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</si>
  <si>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</si>
  <si>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</si>
  <si>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</si>
  <si>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</si>
  <si>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</si>
  <si>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</si>
  <si>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</si>
  <si>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</si>
  <si>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</si>
  <si>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</si>
  <si>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</si>
  <si>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</si>
  <si>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</si>
  <si>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</si>
  <si>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</si>
  <si>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</si>
  <si>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</si>
  <si>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</si>
  <si>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</si>
  <si>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</si>
  <si>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</si>
  <si>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</si>
  <si>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</si>
  <si>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</si>
  <si>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</si>
  <si>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</si>
  <si>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</si>
  <si>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</si>
  <si>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</si>
  <si>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</si>
  <si>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</si>
  <si>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</si>
  <si>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</si>
  <si>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</si>
  <si>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</si>
  <si>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</si>
  <si>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</si>
  <si>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</si>
  <si>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</si>
  <si>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</si>
  <si>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</si>
  <si>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</si>
  <si>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</si>
  <si>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</si>
  <si>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</si>
  <si>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</si>
  <si>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</si>
  <si>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</si>
  <si>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</si>
  <si>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</si>
  <si>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</si>
  <si>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</si>
  <si>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</si>
  <si>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</si>
  <si>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</si>
  <si>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</si>
  <si>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</si>
  <si>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</si>
  <si>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</si>
  <si>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</si>
  <si>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</si>
  <si>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</si>
  <si>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</si>
  <si>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</si>
  <si>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</si>
  <si>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</si>
  <si>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</si>
  <si>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</si>
  <si>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</si>
  <si>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</si>
  <si>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</si>
  <si>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</si>
  <si>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</si>
  <si>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</si>
  <si>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</si>
  <si>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</si>
  <si>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</si>
  <si>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</si>
  <si>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</si>
  <si>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</si>
  <si>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</si>
  <si>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</si>
  <si>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</si>
  <si>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</si>
  <si>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</si>
  <si>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</si>
  <si>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</si>
  <si>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</si>
  <si>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</si>
  <si>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</si>
  <si>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</si>
  <si>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</si>
  <si>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</si>
  <si>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</si>
  <si>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</si>
  <si>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</si>
  <si>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</si>
  <si>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</si>
  <si>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</si>
  <si>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</si>
  <si>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</si>
  <si>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</si>
  <si>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</si>
  <si>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</si>
  <si>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</si>
  <si>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</si>
  <si>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</si>
  <si>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</si>
  <si>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</si>
  <si>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</si>
  <si>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</si>
  <si>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</si>
  <si>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</si>
  <si>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</si>
  <si>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</si>
  <si>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</si>
  <si>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</si>
  <si>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</si>
  <si>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</si>
  <si>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</si>
  <si>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</si>
  <si>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</si>
  <si>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</si>
  <si>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</si>
  <si>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</si>
  <si>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</si>
  <si>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</si>
  <si>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</si>
  <si>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</si>
  <si>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</si>
  <si>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</si>
  <si>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</si>
  <si>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</si>
  <si>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</si>
  <si>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</si>
  <si>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</si>
  <si>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</si>
  <si>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</si>
  <si>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</si>
  <si>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</si>
  <si>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</si>
  <si>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</si>
  <si>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</si>
  <si>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</si>
  <si>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</si>
  <si>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</si>
  <si>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</si>
  <si>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</si>
  <si>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</si>
  <si>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</si>
  <si>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</si>
  <si>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</si>
  <si>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</si>
  <si>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</si>
  <si>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</si>
  <si>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</si>
  <si>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</si>
  <si>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</si>
  <si>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</si>
  <si>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</si>
  <si>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</si>
  <si>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</si>
  <si>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</si>
  <si>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</si>
  <si>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</si>
  <si>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</si>
  <si>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</si>
  <si>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</si>
  <si>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</si>
  <si>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</si>
  <si>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</si>
  <si>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</si>
  <si>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</si>
  <si>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</si>
  <si>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</si>
  <si>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</si>
  <si>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</si>
  <si>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</si>
  <si>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</si>
  <si>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</si>
  <si>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</si>
  <si>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</si>
  <si>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</si>
  <si>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</si>
  <si>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</si>
  <si>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</si>
  <si>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</si>
  <si>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</si>
  <si>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</si>
  <si>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</si>
  <si>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</si>
  <si>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</si>
  <si>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</si>
  <si>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</si>
  <si>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</si>
  <si>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</si>
  <si>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</si>
  <si>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</si>
  <si>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</si>
  <si>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</si>
  <si>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</si>
  <si>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</si>
  <si>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</si>
  <si>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</si>
  <si>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</si>
  <si>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</si>
  <si>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</si>
  <si>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</si>
  <si>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</si>
  <si>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</si>
  <si>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</si>
  <si>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</si>
  <si>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</si>
  <si>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</si>
  <si>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</si>
  <si>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</si>
  <si>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</si>
  <si>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</si>
  <si>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</si>
  <si>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</si>
  <si>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</si>
  <si>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</si>
  <si>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</si>
  <si>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</si>
  <si>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</si>
  <si>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</si>
  <si>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</si>
  <si>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</si>
  <si>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</si>
  <si>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</si>
  <si>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</si>
  <si>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</si>
  <si>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</si>
  <si>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</si>
  <si>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</si>
  <si>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</si>
  <si>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</si>
  <si>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</si>
  <si>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</si>
  <si>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</si>
  <si>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</si>
  <si>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</si>
  <si>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</si>
  <si>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</si>
  <si>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</si>
  <si>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</si>
  <si>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</si>
  <si>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</si>
  <si>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</si>
  <si>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</si>
  <si>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</si>
  <si>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</si>
  <si>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</si>
  <si>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</si>
  <si>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</si>
  <si>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</si>
  <si>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</si>
  <si>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</si>
  <si>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</si>
  <si>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</si>
  <si>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</si>
  <si>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</si>
  <si>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</si>
  <si>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</si>
  <si>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</si>
  <si>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</si>
  <si>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</si>
  <si>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</si>
  <si>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</si>
  <si>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</si>
  <si>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</si>
  <si>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</si>
  <si>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</si>
  <si>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</si>
  <si>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</si>
  <si>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</si>
  <si>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</si>
  <si>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</si>
  <si>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</si>
  <si>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</si>
  <si>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</si>
  <si>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</si>
  <si>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</si>
  <si>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</si>
  <si>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</si>
  <si>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</si>
  <si>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</si>
  <si>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</si>
  <si>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</si>
  <si>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</si>
  <si>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</si>
  <si>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</si>
  <si>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</si>
  <si>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</si>
  <si>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</si>
  <si>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</si>
  <si>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</si>
  <si>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</si>
  <si>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</si>
  <si>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</si>
  <si>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</si>
  <si>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</si>
  <si>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</si>
  <si>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</si>
  <si>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</si>
  <si>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</si>
  <si>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</si>
  <si>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</si>
  <si>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</si>
  <si>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</si>
  <si>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</si>
  <si>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</si>
  <si>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</si>
  <si>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</si>
  <si>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</si>
  <si>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</si>
  <si>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</si>
  <si>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</si>
  <si>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</si>
  <si>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</si>
  <si>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</si>
  <si>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</si>
  <si>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</si>
  <si>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</si>
  <si>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</si>
  <si>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</si>
  <si>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</si>
  <si>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</si>
  <si>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</si>
  <si>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</si>
  <si>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</si>
  <si>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</si>
  <si>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</si>
  <si>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</si>
  <si>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</si>
  <si>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</si>
  <si>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</si>
  <si>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</si>
  <si>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</si>
  <si>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</si>
  <si>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</si>
  <si>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</si>
  <si>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</si>
  <si>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</si>
  <si>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</si>
  <si>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</si>
  <si>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</si>
  <si>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</si>
  <si>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</si>
  <si>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</si>
  <si>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</si>
  <si>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</si>
  <si>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</si>
  <si>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</si>
  <si>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</si>
  <si>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</si>
  <si>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</si>
  <si>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</si>
  <si>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</si>
  <si>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</si>
  <si>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</si>
  <si>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</si>
  <si>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</si>
  <si>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</si>
  <si>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</si>
  <si>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</si>
  <si>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</si>
  <si>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</si>
  <si>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</si>
  <si>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</si>
  <si>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</si>
  <si>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</si>
  <si>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</si>
  <si>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</si>
  <si>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</si>
  <si>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</si>
  <si>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</si>
  <si>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</si>
  <si>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</si>
  <si>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</si>
  <si>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</si>
  <si>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</si>
  <si>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</si>
  <si>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</si>
  <si>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</si>
  <si>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</si>
  <si>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</si>
  <si>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</si>
  <si>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</si>
  <si>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</si>
  <si>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</si>
  <si>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</si>
  <si>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</si>
  <si>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</si>
  <si>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</si>
  <si>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</si>
  <si>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</si>
  <si>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</si>
  <si>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</si>
  <si>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</si>
  <si>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</si>
  <si>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</si>
  <si>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</si>
  <si>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</si>
  <si>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</si>
  <si>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</si>
  <si>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</si>
  <si>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</si>
  <si>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</si>
  <si>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</si>
  <si>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</si>
  <si>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</si>
  <si>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</si>
  <si>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</si>
  <si>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</si>
  <si>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</si>
  <si>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</si>
  <si>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</si>
  <si>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</si>
  <si>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</si>
  <si>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</si>
  <si>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</si>
  <si>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</si>
  <si>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</si>
  <si>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</si>
  <si>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</si>
  <si>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</si>
  <si>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</si>
  <si>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</si>
  <si>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</si>
  <si>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</si>
  <si>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</si>
  <si>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</si>
  <si>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</si>
  <si>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</si>
  <si>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</si>
  <si>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</si>
  <si>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</si>
  <si>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</si>
  <si>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</si>
  <si>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</si>
  <si>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</si>
  <si>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</si>
  <si>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</si>
  <si>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</si>
  <si>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</si>
  <si>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</si>
  <si>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</si>
  <si>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</si>
  <si>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</si>
  <si>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</si>
  <si>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</si>
  <si>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</si>
  <si>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</si>
  <si>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</si>
  <si>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</si>
  <si>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</si>
  <si>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</si>
  <si>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</si>
  <si>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</si>
  <si>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</si>
  <si>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</si>
  <si>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</si>
  <si>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</si>
  <si>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</si>
  <si>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</si>
  <si>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</si>
  <si>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</si>
  <si>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</si>
  <si>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</si>
  <si>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</si>
  <si>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</si>
  <si>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</si>
  <si>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</si>
  <si>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</si>
  <si>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</si>
  <si>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</si>
  <si>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</si>
  <si>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</si>
  <si>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</si>
  <si>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</si>
  <si>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</si>
  <si>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</si>
  <si>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</si>
  <si>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</si>
  <si>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</si>
  <si>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</si>
  <si>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</si>
  <si>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</si>
  <si>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</si>
  <si>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</si>
  <si>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</si>
  <si>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</si>
  <si>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</si>
  <si>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</si>
  <si>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</si>
  <si>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</si>
  <si>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</si>
  <si>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</si>
  <si>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</si>
  <si>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</si>
  <si>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</si>
  <si>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</si>
  <si>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</si>
  <si>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</si>
  <si>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</si>
  <si>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</si>
  <si>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</si>
  <si>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</si>
  <si>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</si>
  <si>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</si>
  <si>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</si>
  <si>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</si>
  <si>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</si>
  <si>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</si>
  <si>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</si>
  <si>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</si>
  <si>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</si>
  <si>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</si>
  <si>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</si>
  <si>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</si>
  <si>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</si>
  <si>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</si>
  <si>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</si>
  <si>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</si>
  <si>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</si>
  <si>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</si>
  <si>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</si>
  <si>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</si>
  <si>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</si>
  <si>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</si>
  <si>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</si>
  <si>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</si>
  <si>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</si>
  <si>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</si>
  <si>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</si>
  <si>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</si>
  <si>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</si>
  <si>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</si>
  <si>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</si>
  <si>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</si>
  <si>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</si>
  <si>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</si>
  <si>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</si>
  <si>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</si>
  <si>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</si>
  <si>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</si>
  <si>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</si>
  <si>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</si>
  <si>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</si>
  <si>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</si>
  <si>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</si>
  <si>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</si>
  <si>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</si>
  <si>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</si>
  <si>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</si>
  <si>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</si>
  <si>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</si>
  <si>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</si>
  <si>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</si>
  <si>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</si>
  <si>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</si>
  <si>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</si>
  <si>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</si>
  <si>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</si>
  <si>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</si>
  <si>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</si>
  <si>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</si>
  <si>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</si>
  <si>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</si>
  <si>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</si>
  <si>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</si>
  <si>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</si>
  <si>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</si>
  <si>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</si>
  <si>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</si>
  <si>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</si>
  <si>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</si>
  <si>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</si>
  <si>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</si>
  <si>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</si>
  <si>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</si>
  <si>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</si>
  <si>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</si>
  <si>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</si>
  <si>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</si>
  <si>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</si>
  <si>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</si>
  <si>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</si>
  <si>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</si>
  <si>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</si>
  <si>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</si>
  <si>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</si>
  <si>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</si>
  <si>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</si>
  <si>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</si>
  <si>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</si>
  <si>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</si>
  <si>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</si>
  <si>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</si>
  <si>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</si>
  <si>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</si>
  <si>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</si>
  <si>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</si>
  <si>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</si>
  <si>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</si>
  <si>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</si>
  <si>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</si>
  <si>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</si>
  <si>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</si>
  <si>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</si>
  <si>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</si>
  <si>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</si>
  <si>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</si>
  <si>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</si>
  <si>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</si>
  <si>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</si>
  <si>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</si>
  <si>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</si>
  <si>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</si>
  <si>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</si>
  <si>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</si>
  <si>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</si>
  <si>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</si>
  <si>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</si>
  <si>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</si>
  <si>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</si>
  <si>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</si>
  <si>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</si>
  <si>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</si>
  <si>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</si>
  <si>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</si>
  <si>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</si>
  <si>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</si>
  <si>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</si>
  <si>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</si>
  <si>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</si>
  <si>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</si>
  <si>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</si>
  <si>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</si>
  <si>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</si>
  <si>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</si>
  <si>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</si>
  <si>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</si>
  <si>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</si>
  <si>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</si>
  <si>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</si>
  <si>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</si>
  <si>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</si>
  <si>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</si>
  <si>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</si>
  <si>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</si>
  <si>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</si>
  <si>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</si>
  <si>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</si>
  <si>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</si>
  <si>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</si>
  <si>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</si>
  <si>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</si>
  <si>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</si>
  <si>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</si>
  <si>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</si>
  <si>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</si>
  <si>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</si>
  <si>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</si>
  <si>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</si>
  <si>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</si>
  <si>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</si>
  <si>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</si>
  <si>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</si>
  <si>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</si>
  <si>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</si>
  <si>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</si>
  <si>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</si>
  <si>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</si>
  <si>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</si>
  <si>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</si>
  <si>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</si>
  <si>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</si>
  <si>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</si>
  <si>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</si>
  <si>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</si>
  <si>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</si>
  <si>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</si>
  <si>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</si>
  <si>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</si>
  <si>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</si>
  <si>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</si>
  <si>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</si>
  <si>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</si>
  <si>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</si>
  <si>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</si>
  <si>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</si>
  <si>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</si>
  <si>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</si>
  <si>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</si>
  <si>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</si>
  <si>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</si>
  <si>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</si>
  <si>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</si>
  <si>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</si>
  <si>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</si>
  <si>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</si>
  <si>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</si>
  <si>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</si>
  <si>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</si>
  <si>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</si>
  <si>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</si>
  <si>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</si>
  <si>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</si>
  <si>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</si>
  <si>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</si>
  <si>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</si>
  <si>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</si>
  <si>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</si>
  <si>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</si>
  <si>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</si>
  <si>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</si>
  <si>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</si>
  <si>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</si>
  <si>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</si>
  <si>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</si>
  <si>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</si>
  <si>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</si>
  <si>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</si>
  <si>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</si>
  <si>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</si>
  <si>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</si>
  <si>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</si>
  <si>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</si>
  <si>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</si>
  <si>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</si>
  <si>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</si>
  <si>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</si>
  <si>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</si>
  <si>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</si>
  <si>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</si>
  <si>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</si>
  <si>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</si>
  <si>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</si>
  <si>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</si>
  <si>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</si>
  <si>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</si>
  <si>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</si>
  <si>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</si>
  <si>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</si>
  <si>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</si>
  <si>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</si>
  <si>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</si>
  <si>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</si>
  <si>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</si>
  <si>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</si>
  <si>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</si>
  <si>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</si>
  <si>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</si>
  <si>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</si>
  <si>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</si>
  <si>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</si>
  <si>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</si>
  <si>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</si>
  <si>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</si>
  <si>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</si>
  <si>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</si>
  <si>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</si>
  <si>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</si>
  <si>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</si>
  <si>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</si>
  <si>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</si>
  <si>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</si>
  <si>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</si>
  <si>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</si>
  <si>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</si>
  <si>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</si>
  <si>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</si>
  <si>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</si>
  <si>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</si>
  <si>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</si>
  <si>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</si>
  <si>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</si>
  <si>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</si>
  <si>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</si>
  <si>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</si>
  <si>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</si>
  <si>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</si>
  <si>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</si>
  <si>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</si>
  <si>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</si>
  <si>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</si>
  <si>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</si>
  <si>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</si>
  <si>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</si>
  <si>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</si>
  <si>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</si>
  <si>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</si>
  <si>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</si>
  <si>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</si>
  <si>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</si>
  <si>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</si>
  <si>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</si>
  <si>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</si>
  <si>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</si>
  <si>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</si>
  <si>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</si>
  <si>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</si>
  <si>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</si>
  <si>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</si>
  <si>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</si>
  <si>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</si>
  <si>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</si>
  <si>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</si>
  <si>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</si>
  <si>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</si>
  <si>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</si>
  <si>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</si>
  <si>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</si>
  <si>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</si>
  <si>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</si>
  <si>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</si>
  <si>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</si>
  <si>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</si>
  <si>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</si>
  <si>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</si>
  <si>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</si>
  <si>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</si>
  <si>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</si>
  <si>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</si>
  <si>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</si>
  <si>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</si>
  <si>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</si>
  <si>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</si>
  <si>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</si>
  <si>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</si>
  <si>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</si>
  <si>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</si>
  <si>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</si>
  <si>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</si>
  <si>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</si>
  <si>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</si>
  <si>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</si>
  <si>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</si>
  <si>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</si>
  <si>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</si>
  <si>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</si>
  <si>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</si>
  <si>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</si>
  <si>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</si>
  <si>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</si>
  <si>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</si>
  <si>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</si>
  <si>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</si>
  <si>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</si>
  <si>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</si>
  <si>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</si>
  <si>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</si>
  <si>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</si>
  <si>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</si>
  <si>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</si>
  <si>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</si>
  <si>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</si>
  <si>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</si>
  <si>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</si>
  <si>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</si>
  <si>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</si>
  <si>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</si>
  <si>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</si>
  <si>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</si>
  <si>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</si>
  <si>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</si>
  <si>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</si>
  <si>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</si>
  <si>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</si>
  <si>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</si>
  <si>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</si>
  <si>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</si>
  <si>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</si>
  <si>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</si>
  <si>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</si>
  <si>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</si>
  <si>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</si>
  <si>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</si>
  <si>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</si>
  <si>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</si>
  <si>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</si>
  <si>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</si>
  <si>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</si>
  <si>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</si>
  <si>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</si>
  <si>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</si>
  <si>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</si>
  <si>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</si>
  <si>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</si>
  <si>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</si>
  <si>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</si>
  <si>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</si>
  <si>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</si>
  <si>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</si>
  <si>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</si>
  <si>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</si>
  <si>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</si>
  <si>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</si>
  <si>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</si>
  <si>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</si>
  <si>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</si>
  <si>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</si>
  <si>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</si>
  <si>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</si>
  <si>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</si>
  <si>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</si>
  <si>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</si>
  <si>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</si>
  <si>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</si>
  <si>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</si>
  <si>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</si>
  <si>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</si>
  <si>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</si>
  <si>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</si>
  <si>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</si>
  <si>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</si>
  <si>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</si>
  <si>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</si>
  <si>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</si>
  <si>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</si>
  <si>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</si>
  <si>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</si>
  <si>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</si>
  <si>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</si>
  <si>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</si>
  <si>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</si>
  <si>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</si>
  <si>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</si>
  <si>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</si>
  <si>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</si>
  <si>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</si>
  <si>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</si>
  <si>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</si>
  <si>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</si>
  <si>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</si>
  <si>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</si>
  <si>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</si>
  <si>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</si>
  <si>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</si>
  <si>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</si>
  <si>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</si>
  <si>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</si>
  <si>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</si>
  <si>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</si>
  <si>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</si>
  <si>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</si>
  <si>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</si>
  <si>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</si>
  <si>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</si>
  <si>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</si>
  <si>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</si>
  <si>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</si>
  <si>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</si>
  <si>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</si>
  <si>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</si>
  <si>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</si>
  <si>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</si>
  <si>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</si>
  <si>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</si>
  <si>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</si>
  <si>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</si>
  <si>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</si>
  <si>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</si>
  <si>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</si>
  <si>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</si>
  <si>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</si>
  <si>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</si>
  <si>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</si>
  <si>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</si>
  <si>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</si>
  <si>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</si>
  <si>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</si>
  <si>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</si>
  <si>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</si>
  <si>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</si>
  <si>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</si>
  <si>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</si>
  <si>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</si>
  <si>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</si>
  <si>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</si>
  <si>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</si>
  <si>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</si>
  <si>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</si>
  <si>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</si>
  <si>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</si>
  <si>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</si>
  <si>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</si>
  <si>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</si>
  <si>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</si>
  <si>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</si>
  <si>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</si>
  <si>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</si>
  <si>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</si>
  <si>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</si>
  <si>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</si>
  <si>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</si>
  <si>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</si>
  <si>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</si>
  <si>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</si>
  <si>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</si>
  <si>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</si>
  <si>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</si>
  <si>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</si>
  <si>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</si>
  <si>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</si>
  <si>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</si>
  <si>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</si>
  <si>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</si>
  <si>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</si>
  <si>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</si>
  <si>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</si>
  <si>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</si>
  <si>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</si>
  <si>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</si>
  <si>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</si>
  <si>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</si>
  <si>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</si>
  <si>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</si>
  <si>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</si>
  <si>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</si>
  <si>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</si>
  <si>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</si>
  <si>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</si>
  <si>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</si>
  <si>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</si>
  <si>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</si>
  <si>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</si>
  <si>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</si>
  <si>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</si>
  <si>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</si>
  <si>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</si>
  <si>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</si>
  <si>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</si>
  <si>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</si>
  <si>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</si>
  <si>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</si>
  <si>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</si>
  <si>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</si>
  <si>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</si>
  <si>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</si>
  <si>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</si>
  <si>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</si>
  <si>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</si>
  <si>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</si>
  <si>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</si>
  <si>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</si>
  <si>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</si>
  <si>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</si>
  <si>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</si>
  <si>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</si>
  <si>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</si>
  <si>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</si>
  <si>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</si>
  <si>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</si>
  <si>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</si>
  <si>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</si>
  <si>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</si>
  <si>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</si>
  <si>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</si>
  <si>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</si>
  <si>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</si>
  <si>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</si>
  <si>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</si>
  <si>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</si>
  <si>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</si>
  <si>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</si>
  <si>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</si>
  <si>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</si>
  <si>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</si>
  <si>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</si>
  <si>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</si>
  <si>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</si>
  <si>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</si>
  <si>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</si>
  <si>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</si>
  <si>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</si>
  <si>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</si>
  <si>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</si>
  <si>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</si>
  <si>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</si>
  <si>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</si>
  <si>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</si>
  <si>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</si>
  <si>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</si>
  <si>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</si>
  <si>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</si>
  <si>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</si>
  <si>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</si>
  <si>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</si>
  <si>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</si>
  <si>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</si>
  <si>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</si>
  <si>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</si>
  <si>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</si>
  <si>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</si>
  <si>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</si>
  <si>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</si>
  <si>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</si>
  <si>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</si>
  <si>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</si>
  <si>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</si>
  <si>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</si>
  <si>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</si>
  <si>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</si>
  <si>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</si>
  <si>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</si>
  <si>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</si>
  <si>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</si>
  <si>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</si>
  <si>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</si>
  <si>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</si>
  <si>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</si>
  <si>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</si>
  <si>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</si>
  <si>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</si>
  <si>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</si>
  <si>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</si>
  <si>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</si>
  <si>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</si>
  <si>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</si>
  <si>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</si>
  <si>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</si>
  <si>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</si>
  <si>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</si>
  <si>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</si>
  <si>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</si>
  <si>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</si>
  <si>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</si>
  <si>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</si>
  <si>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</si>
  <si>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</si>
  <si>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</si>
  <si>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</si>
  <si>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</si>
  <si>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</si>
  <si>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</si>
  <si>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</si>
  <si>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</si>
  <si>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</si>
  <si>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</si>
  <si>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</si>
  <si>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</si>
  <si>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</si>
  <si>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</si>
  <si>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</si>
  <si>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</si>
  <si>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</si>
  <si>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</si>
  <si>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</si>
  <si>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</si>
  <si>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</si>
  <si>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</si>
  <si>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</si>
  <si>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</si>
  <si>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</si>
  <si>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</si>
  <si>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</si>
  <si>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</si>
  <si>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</si>
  <si>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</si>
  <si>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</si>
  <si>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</si>
  <si>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</si>
  <si>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</si>
  <si>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</si>
  <si>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</si>
  <si>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</si>
  <si>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</si>
  <si>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</si>
  <si>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</si>
  <si>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</si>
  <si>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</si>
  <si>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</si>
  <si>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</si>
  <si>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</si>
  <si>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</si>
  <si>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</si>
  <si>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</si>
  <si>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</si>
  <si>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</si>
  <si>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</si>
  <si>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</si>
  <si>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</si>
  <si>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</si>
  <si>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</si>
  <si>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</si>
  <si>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</si>
  <si>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</si>
  <si>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</si>
  <si>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</si>
  <si>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</si>
  <si>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</si>
  <si>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</si>
  <si>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</si>
  <si>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</si>
  <si>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</si>
  <si>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</si>
  <si>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</si>
  <si>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</si>
  <si>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</si>
  <si>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</si>
  <si>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</si>
  <si>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</si>
  <si>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</si>
  <si>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</si>
  <si>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</si>
  <si>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</si>
  <si>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</si>
  <si>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</si>
  <si>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</si>
  <si>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</si>
  <si>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</si>
  <si>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</si>
  <si>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</si>
  <si>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</si>
  <si>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</si>
  <si>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</si>
  <si>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</si>
  <si>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</si>
  <si>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</si>
  <si>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</si>
  <si>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</si>
  <si>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</si>
  <si>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</si>
  <si>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</si>
  <si>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</si>
  <si>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</si>
  <si>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</si>
  <si>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</si>
  <si>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</si>
  <si>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</si>
  <si>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</si>
  <si>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</si>
  <si>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</si>
  <si>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</si>
  <si>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</si>
  <si>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</si>
  <si>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</si>
  <si>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</si>
  <si>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</si>
  <si>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</si>
  <si>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</si>
  <si>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</si>
  <si>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</si>
  <si>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</si>
  <si>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</si>
  <si>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</si>
  <si>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</si>
  <si>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</si>
  <si>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</si>
  <si>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</si>
  <si>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</si>
  <si>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</si>
  <si>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</si>
  <si>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</si>
  <si>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</si>
  <si>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</si>
  <si>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</si>
  <si>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</si>
  <si>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</si>
  <si>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</si>
  <si>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</si>
  <si>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</si>
  <si>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</si>
  <si>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</si>
  <si>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</si>
  <si>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</si>
  <si>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</si>
  <si>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</si>
  <si>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</si>
  <si>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</si>
  <si>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</si>
  <si>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</si>
  <si>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</si>
  <si>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</si>
  <si>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</si>
  <si>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</si>
  <si>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</si>
  <si>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</si>
  <si>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</si>
  <si>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</si>
  <si>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</si>
  <si>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</si>
  <si>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</si>
  <si>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</si>
  <si>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</si>
  <si>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</si>
  <si>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</si>
  <si>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</si>
  <si>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</si>
  <si>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</si>
  <si>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</si>
  <si>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</si>
  <si>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</si>
  <si>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</si>
  <si>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</si>
  <si>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</si>
  <si>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</si>
  <si>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</si>
  <si>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</si>
  <si>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</si>
  <si>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</si>
  <si>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</si>
  <si>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</si>
  <si>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</si>
  <si>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</si>
  <si>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</si>
  <si>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</si>
  <si>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</si>
  <si>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</si>
  <si>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</si>
  <si>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</si>
  <si>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</si>
  <si>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</si>
  <si>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</si>
  <si>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</si>
  <si>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</si>
  <si>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</si>
  <si>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</si>
  <si>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</si>
  <si>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</si>
  <si>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</si>
  <si>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</si>
  <si>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</si>
  <si>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</si>
  <si>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</si>
  <si>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</si>
  <si>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</si>
  <si>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</si>
  <si>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</si>
  <si>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</si>
  <si>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</si>
  <si>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</si>
  <si>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</si>
  <si>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</si>
  <si>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</si>
  <si>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</si>
  <si>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</si>
  <si>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</si>
  <si>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</si>
  <si>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</si>
  <si>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</si>
  <si>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</si>
  <si>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</si>
  <si>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</si>
  <si>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</si>
  <si>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</si>
  <si>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</si>
  <si>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</si>
  <si>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</si>
  <si>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</si>
  <si>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</si>
  <si>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</si>
  <si>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</si>
  <si>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</si>
  <si>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</si>
  <si>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</si>
  <si>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</si>
  <si>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</si>
  <si>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</si>
  <si>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</si>
  <si>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</si>
  <si>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</si>
  <si>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</si>
  <si>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</si>
  <si>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</si>
  <si>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</si>
  <si>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</si>
  <si>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</si>
  <si>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</si>
  <si>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</si>
  <si>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</si>
  <si>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</si>
  <si>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</si>
  <si>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</si>
  <si>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</si>
  <si>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</si>
  <si>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</si>
  <si>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</si>
  <si>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</si>
  <si>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</si>
  <si>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</si>
  <si>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</si>
  <si>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</si>
  <si>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</si>
  <si>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</si>
  <si>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</si>
  <si>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</si>
  <si>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</si>
  <si>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</si>
  <si>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</si>
  <si>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</si>
  <si>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</si>
  <si>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</si>
  <si>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</si>
  <si>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</si>
  <si>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</si>
  <si>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</si>
  <si>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</si>
  <si>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</si>
  <si>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</si>
  <si>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</si>
  <si>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</si>
  <si>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</si>
  <si>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</si>
  <si>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</si>
  <si>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</si>
  <si>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</si>
  <si>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</si>
  <si>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</si>
  <si>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</si>
  <si>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</si>
  <si>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</si>
  <si>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</si>
  <si>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</si>
  <si>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</si>
  <si>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</si>
  <si>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</si>
  <si>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</si>
  <si>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</si>
  <si>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</si>
  <si>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</si>
  <si>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</si>
  <si>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</si>
  <si>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</si>
  <si>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</si>
  <si>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</si>
  <si>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</si>
  <si>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</si>
  <si>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</si>
  <si>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</si>
  <si>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</si>
  <si>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</si>
  <si>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</si>
  <si>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</si>
  <si>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</si>
  <si>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</si>
  <si>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</si>
  <si>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</si>
  <si>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</si>
  <si>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</si>
  <si>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</si>
  <si>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</si>
  <si>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</si>
  <si>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</si>
  <si>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</si>
  <si>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</si>
  <si>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</si>
  <si>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</si>
  <si>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</si>
  <si>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</si>
  <si>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</si>
  <si>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</si>
  <si>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</si>
  <si>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</si>
  <si>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</si>
  <si>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</si>
  <si>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</si>
  <si>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</si>
  <si>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</si>
  <si>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</si>
  <si>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</si>
  <si>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</si>
  <si>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</si>
  <si>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</si>
  <si>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</si>
  <si>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</si>
  <si>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</si>
  <si>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</si>
  <si>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</si>
  <si>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</si>
  <si>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</si>
  <si>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</si>
  <si>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</si>
  <si>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</si>
  <si>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</si>
  <si>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</si>
  <si>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</si>
  <si>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</si>
  <si>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</si>
  <si>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</si>
  <si>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</si>
  <si>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</si>
  <si>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</si>
  <si>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</si>
  <si>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</si>
  <si>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</si>
  <si>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</si>
  <si>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</si>
  <si>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</si>
  <si>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</si>
  <si>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</si>
  <si>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</si>
  <si>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</si>
  <si>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</si>
  <si>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</si>
  <si>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</si>
  <si>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</si>
  <si>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</si>
  <si>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</si>
  <si>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</si>
  <si>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</si>
  <si>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</si>
  <si>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</si>
  <si>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</si>
  <si>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</si>
  <si>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</si>
  <si>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</si>
  <si>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</si>
  <si>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</si>
  <si>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</si>
  <si>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</si>
  <si>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</si>
  <si>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</si>
  <si>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</si>
  <si>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</si>
  <si>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</si>
  <si>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</si>
  <si>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</si>
  <si>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</si>
  <si>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</si>
  <si>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</si>
  <si>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</si>
  <si>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</si>
  <si>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</si>
  <si>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</si>
  <si>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</si>
  <si>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</si>
  <si>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</si>
  <si>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</si>
  <si>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</si>
  <si>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</si>
  <si>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</si>
  <si>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</si>
  <si>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</si>
  <si>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</si>
  <si>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</si>
  <si>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</si>
  <si>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</si>
  <si>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</si>
  <si>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</si>
  <si>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</si>
  <si>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</si>
  <si>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</si>
  <si>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</si>
  <si>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</si>
  <si>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</si>
  <si>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</si>
  <si>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</si>
  <si>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</si>
  <si>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</si>
  <si>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</si>
  <si>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</si>
  <si>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</si>
  <si>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</si>
  <si>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</si>
  <si>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</si>
  <si>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</si>
  <si>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</si>
  <si>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</si>
  <si>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</si>
  <si>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</si>
  <si>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</si>
  <si>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</si>
  <si>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</si>
  <si>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</si>
  <si>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</si>
  <si>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</si>
  <si>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</si>
  <si>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</si>
  <si>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</si>
  <si>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</si>
  <si>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</si>
  <si>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</si>
  <si>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</si>
  <si>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</si>
  <si>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</si>
  <si>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</si>
  <si>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</si>
  <si>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</si>
  <si>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</si>
  <si>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</si>
  <si>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</si>
  <si>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</si>
  <si>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</si>
  <si>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</si>
  <si>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</si>
  <si>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</si>
  <si>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</si>
  <si>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</si>
  <si>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</si>
  <si>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</si>
  <si>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</si>
  <si>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</si>
  <si>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</si>
  <si>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</si>
  <si>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</si>
  <si>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</si>
  <si>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</si>
  <si>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</si>
  <si>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</si>
  <si>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</si>
  <si>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</si>
  <si>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</si>
  <si>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</si>
  <si>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</si>
  <si>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</si>
  <si>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</si>
  <si>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</si>
  <si>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</si>
  <si>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</si>
  <si>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</si>
  <si>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</si>
  <si>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</si>
  <si>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</si>
  <si>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</si>
  <si>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</si>
  <si>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</si>
  <si>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</si>
  <si>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</si>
  <si>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</si>
  <si>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</si>
  <si>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</si>
  <si>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</si>
  <si>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</si>
  <si>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</si>
  <si>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</si>
  <si>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</si>
  <si>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</si>
  <si>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</si>
  <si>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</si>
  <si>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</si>
  <si>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</si>
  <si>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</si>
  <si>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</si>
  <si>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</si>
  <si>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</si>
  <si>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</si>
  <si>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</si>
  <si>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</si>
  <si>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</si>
  <si>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</si>
  <si>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</si>
  <si>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</si>
  <si>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</si>
  <si>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</si>
  <si>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</si>
  <si>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</si>
  <si>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</si>
  <si>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</si>
  <si>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</si>
  <si>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</si>
  <si>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</si>
  <si>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</si>
  <si>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</si>
  <si>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</si>
  <si>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</si>
  <si>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</si>
  <si>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</si>
  <si>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</si>
  <si>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</si>
  <si>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</si>
  <si>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</si>
  <si>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</si>
  <si>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</si>
  <si>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</si>
  <si>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</si>
  <si>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</si>
  <si>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</si>
  <si>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</si>
  <si>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</si>
  <si>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</si>
  <si>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</si>
  <si>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</si>
  <si>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</si>
  <si>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</si>
  <si>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</si>
  <si>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</si>
  <si>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</si>
  <si>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</si>
  <si>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</si>
  <si>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</si>
  <si>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</si>
  <si>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</si>
  <si>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</si>
  <si>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</si>
  <si>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</si>
  <si>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</si>
  <si>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</si>
  <si>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</si>
  <si>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</si>
  <si>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</si>
  <si>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</si>
  <si>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</si>
  <si>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</si>
  <si>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</si>
  <si>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</si>
  <si>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</si>
  <si>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</si>
  <si>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</si>
  <si>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</si>
  <si>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</si>
  <si>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</si>
  <si>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</si>
  <si>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</si>
  <si>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</si>
  <si>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</si>
  <si>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</si>
  <si>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</si>
  <si>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</si>
  <si>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</si>
  <si>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</si>
  <si>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</si>
  <si>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</si>
  <si>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</si>
  <si>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</si>
  <si>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</si>
  <si>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</si>
  <si>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</si>
  <si>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</si>
  <si>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</si>
  <si>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</si>
  <si>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</si>
  <si>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</si>
  <si>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</si>
  <si>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</si>
  <si>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</si>
  <si>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</si>
  <si>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</si>
  <si>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</si>
  <si>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</si>
  <si>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</si>
  <si>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</si>
  <si>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</si>
  <si>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</si>
  <si>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</si>
  <si>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</si>
  <si>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</si>
  <si>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</si>
  <si>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</si>
  <si>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</si>
  <si>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</si>
  <si>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</si>
  <si>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</si>
  <si>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</si>
  <si>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</si>
  <si>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</si>
  <si>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</si>
  <si>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</si>
  <si>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</si>
  <si>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</si>
  <si>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</si>
  <si>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</si>
  <si>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</si>
  <si>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</si>
  <si>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</si>
  <si>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</si>
  <si>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</si>
  <si>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</si>
  <si>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</si>
  <si>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</si>
  <si>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</si>
  <si>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</si>
  <si>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</si>
  <si>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</si>
  <si>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</si>
  <si>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</si>
  <si>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</si>
  <si>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</si>
  <si>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</si>
  <si>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</si>
  <si>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</si>
  <si>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</si>
  <si>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</si>
  <si>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</si>
  <si>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</si>
  <si>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</si>
  <si>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</si>
  <si>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</si>
  <si>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</si>
  <si>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</si>
  <si>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</si>
  <si>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</si>
  <si>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</si>
  <si>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</si>
  <si>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</si>
  <si>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</si>
  <si>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</si>
  <si>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</si>
  <si>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</si>
  <si>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</si>
  <si>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</si>
  <si>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</si>
  <si>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</si>
  <si>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</si>
  <si>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</si>
  <si>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</si>
  <si>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</si>
  <si>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</si>
  <si>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</si>
  <si>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</si>
  <si>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</si>
  <si>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</si>
  <si>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</si>
  <si>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</si>
  <si>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</si>
  <si>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</si>
  <si>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</si>
  <si>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</si>
  <si>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</si>
  <si>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</si>
  <si>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</si>
  <si>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</si>
  <si>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</si>
  <si>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</si>
  <si>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</si>
  <si>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</si>
  <si>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</si>
  <si>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</si>
  <si>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</si>
  <si>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</si>
  <si>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</si>
  <si>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</si>
  <si>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</si>
  <si>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</si>
  <si>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</si>
  <si>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</si>
  <si>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</si>
  <si>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</si>
  <si>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</si>
  <si>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</si>
  <si>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</si>
  <si>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</si>
  <si>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</si>
  <si>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</si>
  <si>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</si>
  <si>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</si>
  <si>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</si>
  <si>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</si>
  <si>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</si>
  <si>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</si>
  <si>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</si>
  <si>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</si>
  <si>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</si>
  <si>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</si>
  <si>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</si>
  <si>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</si>
  <si>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</si>
  <si>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</si>
  <si>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</si>
  <si>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</si>
  <si>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</si>
  <si>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</si>
  <si>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</si>
  <si>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</si>
  <si>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</si>
  <si>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</si>
  <si>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</si>
  <si>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</si>
  <si>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</si>
  <si>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</si>
  <si>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</si>
  <si>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</si>
  <si>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</si>
  <si>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</si>
  <si>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</si>
  <si>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</si>
  <si>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</si>
  <si>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</si>
  <si>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</si>
  <si>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</si>
  <si>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</si>
  <si>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</si>
  <si>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</si>
  <si>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</si>
  <si>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</si>
  <si>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</si>
  <si>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</si>
  <si>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</si>
  <si>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</si>
  <si>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</si>
  <si>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</si>
  <si>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</si>
  <si>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</si>
  <si>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</si>
  <si>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</si>
  <si>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</si>
  <si>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</si>
  <si>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</si>
  <si>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</si>
  <si>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</si>
  <si>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</si>
  <si>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</si>
  <si>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</si>
  <si>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</si>
  <si>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</si>
  <si>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</si>
  <si>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</si>
  <si>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</si>
  <si>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</si>
  <si>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</si>
  <si>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</si>
  <si>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</si>
  <si>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</si>
  <si>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</si>
  <si>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</si>
  <si>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</si>
  <si>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</si>
  <si>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</si>
  <si>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</si>
  <si>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</si>
  <si>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</si>
  <si>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</si>
  <si>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</si>
  <si>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</si>
  <si>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</si>
  <si>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</si>
  <si>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</si>
  <si>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</si>
  <si>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</si>
  <si>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</si>
  <si>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</si>
  <si>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</si>
  <si>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</si>
  <si>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</si>
  <si>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</si>
  <si>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</si>
  <si>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</si>
  <si>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</si>
  <si>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</si>
  <si>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</si>
  <si>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</si>
  <si>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</si>
  <si>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</si>
  <si>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</si>
  <si>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</si>
  <si>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</si>
  <si>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</si>
  <si>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</si>
  <si>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</si>
  <si>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</si>
  <si>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</si>
  <si>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</si>
  <si>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flapping due to RO adding new technology and still power not upgraded as per the TSSR,</t>
  </si>
  <si>
    <t>no pcm</t>
  </si>
  <si>
    <t xml:space="preserve">team on way need 30 min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</si>
  <si>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</si>
  <si>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</si>
  <si>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</si>
  <si>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</si>
  <si>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</si>
  <si>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</si>
  <si>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</si>
  <si>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</si>
  <si>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</si>
  <si>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</si>
  <si>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</si>
  <si>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</si>
  <si>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</si>
  <si>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</si>
  <si>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</si>
  <si>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</si>
  <si>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</si>
  <si>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</si>
  <si>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</si>
  <si>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</si>
  <si>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</si>
  <si>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</si>
  <si>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</si>
  <si>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</si>
  <si>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</si>
  <si>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</si>
  <si>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</si>
  <si>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</si>
  <si>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</si>
  <si>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</si>
  <si>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</si>
  <si>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</si>
  <si>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</si>
  <si>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</si>
  <si>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</si>
  <si>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</si>
  <si>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</si>
  <si>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</si>
  <si>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</si>
  <si>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</si>
  <si>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</si>
  <si>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</si>
  <si>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</si>
  <si>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</si>
  <si>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</si>
  <si>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</si>
  <si>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</si>
  <si>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</si>
  <si>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</si>
  <si>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</si>
  <si>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</si>
  <si>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</si>
  <si>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</si>
  <si>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</si>
  <si>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</si>
  <si>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</si>
  <si>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</si>
  <si>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</si>
  <si>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</si>
  <si>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</si>
  <si>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</si>
  <si>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</si>
  <si>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</si>
  <si>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</si>
  <si>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</si>
  <si>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</si>
  <si>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</si>
  <si>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</si>
  <si>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</si>
  <si>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</si>
  <si>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</si>
  <si>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</si>
  <si>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</si>
  <si>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</si>
  <si>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</si>
  <si>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</si>
  <si>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</si>
  <si>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</si>
  <si>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</si>
  <si>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</si>
  <si>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</si>
  <si>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</si>
  <si>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</si>
  <si>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</si>
  <si>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ETA 40 min</t>
  </si>
  <si>
    <t xml:space="preserve"> PCM-20250215-00000830 </t>
  </si>
  <si>
    <t>LTE site still down and  site located in aramco area access issue need special permission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</si>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</sst>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7" fillId="7" borderId="5" xfId="0" applyFont="1" applyFill="1" applyBorder="1" applyAlignment="1">
      <alignment horizontal="center" vertical="center" wrapText="1"/>
    </xf>
    <xf numFmtId="0" fontId="20" fillId="7" borderId="1"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44" totalsRowShown="0" headerRowDxfId="174" dataDxfId="173" headerRowBorderDxfId="171" tableBorderDxfId="172" totalsRowBorderDxfId="170">
  <autoFilter ref="A1:L144"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80" totalsRowShown="0" headerRowDxfId="157" dataDxfId="156" headerRowBorderDxfId="154" tableBorderDxfId="155" totalsRowBorderDxfId="153">
  <autoFilter ref="A1:CJ180"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6" totalsRowShown="0" headerRowDxfId="64" dataDxfId="63" headerRowBorderDxfId="61" tableBorderDxfId="62">
  <autoFilter ref="A1:L1096"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58" totalsRowShown="0" headerRowDxfId="48" dataDxfId="47" headerRowBorderDxfId="45" tableBorderDxfId="46" totalsRowBorderDxfId="44">
  <autoFilter ref="A1:L158"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09" totalsRowShown="0" headerRowDxfId="31" dataDxfId="30" headerRowBorderDxfId="28" tableBorderDxfId="29">
  <autoFilter ref="A1:L409"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59" totalsRowShown="0" headerRowDxfId="15" dataDxfId="14" headerRowBorderDxfId="12" tableBorderDxfId="13">
  <autoFilter ref="A1:L5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44"/>
  <sheetViews>
    <sheetView workbookViewId="0">
      <selection activeCell="K11" sqref="K10:K11"/>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10.5976562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297.38832928241027</v>
      </c>
      <c r="H2" s="78">
        <v>45662.943402777775</v>
      </c>
      <c r="I2" s="61" t="str">
        <f>IFERROR(VLOOKUP(D2,DB!A:F,6,0),"")</f>
        <v>Generator-SG</v>
      </c>
      <c r="J2" s="61" t="str">
        <f>IFERROR(VLOOKUP(D2,DB!A:G,7,0),"")</f>
        <v>Dead</v>
      </c>
      <c r="K2" s="69" t="s">
        <v>39022</v>
      </c>
      <c r="L2" s="67" t="str">
        <f>IFERROR(VLOOKUP(D2,DB!A:I,9,0),"")</f>
        <v>Latis</v>
      </c>
    </row>
    <row r="3" spans="1:15" ht="36" customHeight="1">
      <c r="A3" s="169" t="s">
        <v>39023</v>
      </c>
      <c r="B3" s="134" t="str">
        <f>IFERROR(VLOOKUP(D3,DB!A:K,11,0),"")</f>
        <v>R1</v>
      </c>
      <c r="C3" s="134">
        <v>1</v>
      </c>
      <c r="D3" s="134" t="s">
        <v>12294</v>
      </c>
      <c r="E3" s="135" t="s">
        <v>39021</v>
      </c>
      <c r="F3" s="136">
        <v>45959.567361111112</v>
      </c>
      <c r="G3" s="137">
        <f ca="1">IFERROR(NOW()-F3,"")</f>
        <v>0.76939386573940283</v>
      </c>
      <c r="H3" s="136">
        <v>45958.802337962959</v>
      </c>
      <c r="I3" s="134" t="str">
        <f>IFERROR(VLOOKUP(D3,DB!A:F,6,0),"")</f>
        <v>SCECO</v>
      </c>
      <c r="J3" s="134" t="str">
        <f>IFERROR(VLOOKUP(D3,DB!A:G,7,0),"")</f>
        <v>Dead</v>
      </c>
      <c r="K3" s="138" t="s">
        <v>39024</v>
      </c>
      <c r="L3" s="139" t="str">
        <f>IFERROR(VLOOKUP(D3,DB!A:I,9,0),"")</f>
        <v>Latis</v>
      </c>
    </row>
    <row r="4" spans="1:15" ht="15" customHeight="1">
      <c r="A4" s="133" t="s">
        <v>39025</v>
      </c>
      <c r="B4" s="134" t="str">
        <f>IFERROR(VLOOKUP(D4,DB!A:K,11,0),"")</f>
        <v>R1</v>
      </c>
      <c r="C4" s="134">
        <v>1</v>
      </c>
      <c r="D4" s="134" t="s">
        <v>10619</v>
      </c>
      <c r="E4" s="135"/>
      <c r="F4" s="136" t="s">
        <v>24</v>
      </c>
      <c r="G4" s="137" t="str">
        <f ca="1">IFERROR(NOW()-F4,"")</f>
        <v/>
      </c>
      <c r="H4" s="136">
        <v>45960.266585648147</v>
      </c>
      <c r="I4" s="134" t="str">
        <f>IFERROR(VLOOKUP(D4,DB!A:F,6,0),"")</f>
        <v>SCECO</v>
      </c>
      <c r="J4" s="134" t="str">
        <f>IFERROR(VLOOKUP(D4,DB!A:G,7,0),"")</f>
        <v>Vandalized</v>
      </c>
      <c r="K4" s="138" t="s">
        <v>39026</v>
      </c>
      <c r="L4" s="139" t="str">
        <f>IFERROR(VLOOKUP(D4,DB!A:I,9,0),"")</f>
        <v>Latis</v>
      </c>
    </row>
    <row r="5" spans="1:15" ht="15" customHeight="1">
      <c r="A5" s="133"/>
      <c r="B5" s="134" t="str">
        <f>IFERROR(VLOOKUP(D5,DB!A:K,11,0),"")</f>
        <v/>
      </c>
      <c r="C5" s="134"/>
      <c r="D5" s="134"/>
      <c r="E5" s="135"/>
      <c r="F5" s="136"/>
      <c r="G5" s="137">
        <f ca="1">IFERROR(NOW()-F5,"")</f>
        <v>45960.336754976852</v>
      </c>
      <c r="H5" s="136"/>
      <c r="I5" s="134" t="str">
        <f>IFERROR(VLOOKUP(D5,DB!A:F,6,0),"")</f>
        <v/>
      </c>
      <c r="J5" s="134" t="str">
        <f>IFERROR(VLOOKUP(D5,DB!A:G,7,0),"")</f>
        <v/>
      </c>
      <c r="K5" s="138"/>
      <c r="L5" s="139" t="str">
        <f>IFERROR(VLOOKUP(D5,DB!A:I,9,0),"")</f>
        <v/>
      </c>
    </row>
    <row r="6" spans="1:15" ht="15" customHeight="1">
      <c r="A6" s="133"/>
      <c r="B6" s="134" t="str">
        <f>IFERROR(VLOOKUP(D6,DB!A:K,11,0),"")</f>
        <v/>
      </c>
      <c r="C6" s="134"/>
      <c r="D6" s="170"/>
      <c r="E6" s="135"/>
      <c r="F6" s="136"/>
      <c r="G6" s="137">
        <f ca="1">IFERROR(NOW()-F6,"")</f>
        <v>45960.336754976852</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45960.336754976852</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45960.336754976852</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45960.336754976852</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45960.336754976852</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45960.336754976852</v>
      </c>
      <c r="H11" s="136"/>
      <c r="I11" s="134" t="str">
        <f>IFERROR(VLOOKUP(D11,DB!A:F,6,0),"")</f>
        <v/>
      </c>
      <c r="J11" s="134" t="str">
        <f>IFERROR(VLOOKUP(D11,DB!A:G,7,0),"")</f>
        <v/>
      </c>
      <c r="K11" s="138"/>
      <c r="L11" s="139" t="str">
        <f>IFERROR(VLOOKUP(D11,DB!A:I,9,0),"")</f>
        <v/>
      </c>
    </row>
    <row r="12" spans="1:15" ht="15" customHeight="1">
      <c r="A12" s="145"/>
      <c r="B12" s="146" t="str">
        <f>IFERROR(VLOOKUP(D12,DB!A:K,11,0),"")</f>
        <v/>
      </c>
      <c r="C12" s="146"/>
      <c r="D12" s="146"/>
      <c r="E12" s="147"/>
      <c r="F12" s="148"/>
      <c r="G12" s="149">
        <f ca="1">IFERROR(NOW()-F12,"")</f>
        <v>45960.336754976852</v>
      </c>
      <c r="H12" s="148"/>
      <c r="I12" s="146" t="str">
        <f>IFERROR(VLOOKUP(D12,DB!A:F,6,0),"")</f>
        <v/>
      </c>
      <c r="J12" s="146" t="str">
        <f>IFERROR(VLOOKUP(D12,DB!A:G,7,0),"")</f>
        <v/>
      </c>
      <c r="K12" s="150"/>
      <c r="L12" s="151" t="str">
        <f>IFERROR(VLOOKUP(D12,DB!A:I,9,0),"")</f>
        <v/>
      </c>
    </row>
    <row r="13" spans="1:15" ht="15" customHeight="1">
      <c r="A13" s="133"/>
      <c r="B13" s="134" t="str">
        <f>IFERROR(VLOOKUP(D13,DB!A:K,11,0),"")</f>
        <v/>
      </c>
      <c r="C13" s="134"/>
      <c r="D13" s="134"/>
      <c r="E13" s="135"/>
      <c r="F13" s="136"/>
      <c r="G13" s="137">
        <f ca="1">IFERROR(NOW()-F13,"")</f>
        <v>45960.336754976852</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45960.336754976852</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45960.336754976852</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45960.336754976852</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45960.336754976852</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45960.336754976852</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45960.336754976852</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80"/>
      <c r="E20" s="135"/>
      <c r="F20" s="136"/>
      <c r="G20" s="137">
        <f ca="1">IFERROR(NOW()-F20,"")</f>
        <v>45960.336754976852</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45960.336754976852</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45960.336754976852</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45960.336754976852</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45960.336754976852</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45960.336754976852</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45960.336754976852</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45960.336754976852</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45960.336754976852</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45960.336754976852</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45960.336754976852</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45960.336754976852</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45960.336754976852</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45960.336754976852</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45960.336754976852</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45960.336754976852</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45960.336754976852</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45960.336754976852</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45960.336754976852</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45960.336754976852</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45960.336754976852</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45960.336754976852</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45960.336754976852</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45960.336754976852</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45960.336754976852</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45960.336754976852</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45960.336754976852</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45960.336754976852</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45960.336754976852</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45960.336754976852</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45960.336754976852</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45960.336754976852</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45960.336754976852</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45960.336754976852</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45960.336754976852</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45960.336754976852</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45960.336754976852</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45960.336754976852</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45960.336754976852</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45960.336754976852</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45960.336754976852</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45960.336754976852</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45960.336754976852</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45960.336754976852</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45960.336754976852</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45960.336754976852</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45960.336754976852</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45960.336754976852</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45960.336754976852</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45960.336754976852</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45960.336754976852</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45960.336754976852</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45960.336754976852</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45960.336754976852</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45960.336754976852</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45960.336754976852</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45960.336754976852</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45960.336754976852</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45960.336754976852</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45960.336754976852</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45960.336754976852</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45960.336754976852</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45960.336754976852</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45960.336754976852</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45960.336754976852</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45960.336754976852</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45960.336754976852</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45960.336754976852</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45960.336754976852</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45960.336754976852</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45960.336754976852</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45960.336754976852</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45960.336754976852</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45960.336754976852</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45960.336754976852</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45960.336754976852</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45960.336754976852</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45960.336754976852</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45960.336754976852</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45960.336754976852</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45960.336754976852</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45960.336754976852</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45960.336754976852</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45960.336754976852</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45960.336754976852</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45960.336754976852</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45960.336754976852</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45960.336754976852</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45960.336754976852</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45960.336754976852</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45960.336754976852</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45960.336754976852</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45960.336754976852</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45960.336754976852</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45960.336754976852</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45960.336754976852</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45960.336754976852</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45960.336754976852</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45960.336754976852</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45960.336754976852</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45960.336754976852</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45960.336754976852</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45960.336754976852</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45960.336754976852</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45960.336754976852</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45960.336754976852</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45960.336754976852</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45960.336754976852</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45960.336754976852</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45960.336754976852</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45960.336754976852</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45960.336754976852</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45960.336754976852</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45960.336754976852</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45960.336754976852</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45960.336754976852</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45960.336754976852</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45960.336754976852</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45960.336754976852</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45960.336754976852</v>
      </c>
      <c r="H139" s="136"/>
      <c r="I139" s="134" t="str">
        <f>IFERROR(VLOOKUP(D139,DB!A:F,6,0),"")</f>
        <v/>
      </c>
      <c r="J139" s="134" t="str">
        <f>IFERROR(VLOOKUP(D139,DB!A:G,7,0),"")</f>
        <v/>
      </c>
      <c r="K139" s="138"/>
      <c r="L139" s="139" t="str">
        <f>IFERROR(VLOOKUP(D139,DB!A:I,9,0),"")</f>
        <v/>
      </c>
    </row>
    <row r="140" spans="1:12" ht="15" customHeight="1">
      <c r="A140" s="133"/>
      <c r="B140" s="134" t="str">
        <f>IFERROR(VLOOKUP(D140,DB!A:K,11,0),"")</f>
        <v/>
      </c>
      <c r="C140" s="134"/>
      <c r="D140" s="134"/>
      <c r="E140" s="135"/>
      <c r="F140" s="136"/>
      <c r="G140" s="137">
        <f ca="1">IFERROR(NOW()-F140,"")</f>
        <v>45960.336754976852</v>
      </c>
      <c r="H140" s="136"/>
      <c r="I140" s="134" t="str">
        <f>IFERROR(VLOOKUP(D140,DB!A:F,6,0),"")</f>
        <v/>
      </c>
      <c r="J140" s="134" t="str">
        <f>IFERROR(VLOOKUP(D140,DB!A:G,7,0),"")</f>
        <v/>
      </c>
      <c r="K140" s="138"/>
      <c r="L140" s="139" t="str">
        <f>IFERROR(VLOOKUP(D140,DB!A:I,9,0),"")</f>
        <v/>
      </c>
    </row>
    <row r="141" spans="1:12" ht="15" customHeight="1">
      <c r="A141" s="133"/>
      <c r="B141" s="134" t="str">
        <f>IFERROR(VLOOKUP(D141,DB!A:K,11,0),"")</f>
        <v/>
      </c>
      <c r="C141" s="134"/>
      <c r="D141" s="134"/>
      <c r="E141" s="135"/>
      <c r="F141" s="136"/>
      <c r="G141" s="137">
        <f ca="1">IFERROR(NOW()-F141,"")</f>
        <v>45960.336754976852</v>
      </c>
      <c r="H141" s="136"/>
      <c r="I141" s="134" t="str">
        <f>IFERROR(VLOOKUP(D141,DB!A:F,6,0),"")</f>
        <v/>
      </c>
      <c r="J141" s="134" t="str">
        <f>IFERROR(VLOOKUP(D141,DB!A:G,7,0),"")</f>
        <v/>
      </c>
      <c r="K141" s="138"/>
      <c r="L141" s="139" t="str">
        <f>IFERROR(VLOOKUP(D141,DB!A:I,9,0),"")</f>
        <v/>
      </c>
    </row>
    <row r="142" spans="1:12" ht="15" customHeight="1">
      <c r="A142" s="133"/>
      <c r="B142" s="134" t="str">
        <f>IFERROR(VLOOKUP(D142,DB!A:K,11,0),"")</f>
        <v/>
      </c>
      <c r="C142" s="134"/>
      <c r="D142" s="134"/>
      <c r="E142" s="135"/>
      <c r="F142" s="136"/>
      <c r="G142" s="137">
        <f ca="1">IFERROR(NOW()-F142,"")</f>
        <v>45960.336754976852</v>
      </c>
      <c r="H142" s="136"/>
      <c r="I142" s="134" t="str">
        <f>IFERROR(VLOOKUP(D142,DB!A:F,6,0),"")</f>
        <v/>
      </c>
      <c r="J142" s="134" t="str">
        <f>IFERROR(VLOOKUP(D142,DB!A:G,7,0),"")</f>
        <v/>
      </c>
      <c r="K142" s="138"/>
      <c r="L142" s="139" t="str">
        <f>IFERROR(VLOOKUP(D142,DB!A:I,9,0),"")</f>
        <v/>
      </c>
    </row>
    <row r="143" spans="1:12" ht="15" customHeight="1">
      <c r="A143" s="133"/>
      <c r="B143" s="134" t="str">
        <f>IFERROR(VLOOKUP(D143,DB!A:K,11,0),"")</f>
        <v/>
      </c>
      <c r="C143" s="134"/>
      <c r="D143" s="134"/>
      <c r="E143" s="135"/>
      <c r="F143" s="136"/>
      <c r="G143" s="137">
        <f ca="1">IFERROR(NOW()-F143,"")</f>
        <v>45960.336754976852</v>
      </c>
      <c r="H143" s="136"/>
      <c r="I143" s="134" t="str">
        <f>IFERROR(VLOOKUP(D143,DB!A:F,6,0),"")</f>
        <v/>
      </c>
      <c r="J143" s="134" t="str">
        <f>IFERROR(VLOOKUP(D143,DB!A:G,7,0),"")</f>
        <v/>
      </c>
      <c r="K143" s="138"/>
      <c r="L143" s="139" t="str">
        <f>IFERROR(VLOOKUP(D143,DB!A:I,9,0),"")</f>
        <v/>
      </c>
    </row>
    <row r="144" spans="1:12" ht="15" customHeight="1">
      <c r="A144" s="145"/>
      <c r="B144" s="146" t="str">
        <f>IFERROR(VLOOKUP(D144,DB!A:K,11,0),"")</f>
        <v/>
      </c>
      <c r="C144" s="146"/>
      <c r="D144" s="146"/>
      <c r="E144" s="147"/>
      <c r="F144" s="148"/>
      <c r="G144" s="149">
        <f ca="1">IFERROR(NOW()-F144,"")</f>
        <v>45960.336754976852</v>
      </c>
      <c r="H144" s="148"/>
      <c r="I144" s="146" t="str">
        <f>IFERROR(VLOOKUP(D144,DB!A:F,6,0),"")</f>
        <v/>
      </c>
      <c r="J144" s="146" t="str">
        <f>IFERROR(VLOOKUP(D144,DB!A:G,7,0),"")</f>
        <v/>
      </c>
      <c r="K144" s="150"/>
      <c r="L144" s="151" t="str">
        <f>IFERROR(VLOOKUP(D144,DB!A:I,9,0),"")</f>
        <v/>
      </c>
    </row>
  </sheetData>
  <customSheetViews>
    <customSheetView guid="{F6042A99-DD27-4453-835D-0834D95730CC}" filter="1" showAutoFilter="1">
      <pageMargins left="0" right="0" top="0" bottom="0" header="0" footer="0"/>
      <autoFilter ref="B1:M1" xr:uid="{1AD49E3E-009B-4392-8ED6-D63E8BF9C3AC}"/>
    </customSheetView>
  </customSheetViews>
  <dataValidations count="2">
    <dataValidation allowBlank="1" showInputMessage="1" showErrorMessage="1" sqref="E1" xr:uid="{5DBA255D-CDD9-49FB-AD3C-AF70AB4EE696}"/>
    <dataValidation type="list" allowBlank="1" showInputMessage="1" showErrorMessage="1" sqref="E2:E144"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80"/>
  <sheetViews>
    <sheetView workbookViewId="0">
      <selection activeCell="K5" sqref="K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39027</v>
      </c>
      <c r="N1" s="90" t="s">
        <v>39028</v>
      </c>
      <c r="O1" s="90" t="s">
        <v>39029</v>
      </c>
      <c r="P1" s="90" t="s">
        <v>39030</v>
      </c>
      <c r="Q1" s="90" t="s">
        <v>39031</v>
      </c>
      <c r="R1" s="90" t="s">
        <v>39032</v>
      </c>
      <c r="S1" s="90" t="s">
        <v>39033</v>
      </c>
      <c r="T1" s="90" t="s">
        <v>39034</v>
      </c>
      <c r="U1" s="90" t="s">
        <v>39035</v>
      </c>
      <c r="V1" s="90" t="s">
        <v>39036</v>
      </c>
      <c r="W1" s="90" t="s">
        <v>39037</v>
      </c>
      <c r="X1" s="90" t="s">
        <v>39038</v>
      </c>
      <c r="Y1" s="90" t="s">
        <v>39039</v>
      </c>
      <c r="Z1" s="90" t="s">
        <v>39040</v>
      </c>
      <c r="AA1" s="90" t="s">
        <v>39041</v>
      </c>
      <c r="AB1" s="90" t="s">
        <v>39042</v>
      </c>
      <c r="AC1" s="90" t="s">
        <v>39043</v>
      </c>
      <c r="AD1" s="90" t="s">
        <v>39044</v>
      </c>
      <c r="AE1" s="90" t="s">
        <v>39045</v>
      </c>
      <c r="AF1" s="90" t="s">
        <v>39046</v>
      </c>
      <c r="AG1" s="90" t="s">
        <v>39047</v>
      </c>
      <c r="AH1" s="90" t="s">
        <v>39048</v>
      </c>
      <c r="AI1" s="90" t="s">
        <v>39049</v>
      </c>
      <c r="AJ1" s="90" t="s">
        <v>39050</v>
      </c>
      <c r="AK1" s="90" t="s">
        <v>39051</v>
      </c>
      <c r="AL1" s="90" t="s">
        <v>39052</v>
      </c>
      <c r="AM1" s="90" t="s">
        <v>39053</v>
      </c>
      <c r="AN1" s="90" t="s">
        <v>39054</v>
      </c>
      <c r="AO1" s="90" t="s">
        <v>39055</v>
      </c>
      <c r="AP1" s="90" t="s">
        <v>39056</v>
      </c>
      <c r="AQ1" s="90" t="s">
        <v>39057</v>
      </c>
      <c r="AR1" s="90" t="s">
        <v>39058</v>
      </c>
      <c r="AS1" s="90" t="s">
        <v>39059</v>
      </c>
      <c r="AT1" s="90" t="s">
        <v>39060</v>
      </c>
      <c r="AU1" s="90" t="s">
        <v>39061</v>
      </c>
      <c r="AV1" s="90" t="s">
        <v>39062</v>
      </c>
      <c r="AW1" s="90" t="s">
        <v>39063</v>
      </c>
      <c r="AX1" s="90" t="s">
        <v>39064</v>
      </c>
      <c r="AY1" s="90" t="s">
        <v>39065</v>
      </c>
      <c r="AZ1" s="90" t="s">
        <v>39066</v>
      </c>
      <c r="BA1" s="90" t="s">
        <v>39067</v>
      </c>
      <c r="BB1" s="90" t="s">
        <v>39068</v>
      </c>
      <c r="BC1" s="90" t="s">
        <v>39069</v>
      </c>
      <c r="BD1" s="90" t="s">
        <v>39070</v>
      </c>
      <c r="BE1" s="90" t="s">
        <v>39071</v>
      </c>
      <c r="BF1" s="90" t="s">
        <v>39072</v>
      </c>
      <c r="BG1" s="90" t="s">
        <v>39073</v>
      </c>
      <c r="BH1" s="90" t="s">
        <v>39074</v>
      </c>
      <c r="BI1" s="90" t="s">
        <v>39075</v>
      </c>
      <c r="BJ1" s="90" t="s">
        <v>39076</v>
      </c>
      <c r="BK1" s="90" t="s">
        <v>39077</v>
      </c>
      <c r="BL1" s="90" t="s">
        <v>39078</v>
      </c>
      <c r="BM1" s="90" t="s">
        <v>39079</v>
      </c>
      <c r="BN1" s="90" t="s">
        <v>39080</v>
      </c>
      <c r="BO1" s="90" t="s">
        <v>39081</v>
      </c>
      <c r="BP1" s="90" t="s">
        <v>39082</v>
      </c>
      <c r="BQ1" s="90" t="s">
        <v>39083</v>
      </c>
      <c r="BR1" s="90" t="s">
        <v>39084</v>
      </c>
      <c r="BS1" s="90" t="s">
        <v>39085</v>
      </c>
      <c r="BT1" s="90" t="s">
        <v>39086</v>
      </c>
      <c r="BU1" s="90" t="s">
        <v>39087</v>
      </c>
      <c r="BV1" s="90" t="s">
        <v>39088</v>
      </c>
      <c r="BW1" s="90" t="s">
        <v>39089</v>
      </c>
      <c r="BX1" s="90" t="s">
        <v>39090</v>
      </c>
      <c r="BY1" s="90" t="s">
        <v>39091</v>
      </c>
      <c r="BZ1" s="90" t="s">
        <v>39092</v>
      </c>
      <c r="CA1" s="90" t="s">
        <v>39093</v>
      </c>
      <c r="CB1" s="90" t="s">
        <v>39094</v>
      </c>
      <c r="CC1" s="90" t="s">
        <v>39095</v>
      </c>
      <c r="CD1" s="90" t="s">
        <v>39096</v>
      </c>
      <c r="CE1" s="90" t="s">
        <v>39097</v>
      </c>
      <c r="CF1" s="90" t="s">
        <v>39098</v>
      </c>
      <c r="CG1" s="90" t="s">
        <v>39099</v>
      </c>
      <c r="CH1" s="90" t="s">
        <v>39100</v>
      </c>
      <c r="CI1" s="90" t="s">
        <v>39101</v>
      </c>
      <c r="CJ1" s="90" t="s">
        <v>39102</v>
      </c>
    </row>
    <row r="2" spans="1:88" s="70" customFormat="1" ht="31.5" customHeight="1">
      <c r="A2" s="63" t="s">
        <v>39103</v>
      </c>
      <c r="B2" s="63" t="s">
        <v>27</v>
      </c>
      <c r="C2" s="63">
        <v>1</v>
      </c>
      <c r="D2" s="63" t="s">
        <v>19542</v>
      </c>
      <c r="E2" s="87" t="s">
        <v>39104</v>
      </c>
      <c r="F2" s="76">
        <v>45322.056979166664</v>
      </c>
      <c r="G2" s="77" t="s">
        <v>39105</v>
      </c>
      <c r="H2" s="89">
        <v>45322.050729166665</v>
      </c>
      <c r="I2" s="63" t="s">
        <v>88</v>
      </c>
      <c r="J2" s="63" t="s">
        <v>65</v>
      </c>
      <c r="K2" s="88" t="s">
        <v>39106</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39107</v>
      </c>
      <c r="B3" s="63" t="str">
        <f>IFERROR(VLOOKUP(D3,DB!A:K,11,0),"")</f>
        <v>R2</v>
      </c>
      <c r="C3" s="63">
        <v>1</v>
      </c>
      <c r="D3" s="63" t="s">
        <v>25643</v>
      </c>
      <c r="E3" s="87" t="s">
        <v>39021</v>
      </c>
      <c r="F3" s="76">
        <v>45824.999837962961</v>
      </c>
      <c r="G3" s="77">
        <f ca="1">IFERROR(NOW()-F3,"-")</f>
        <v>135.33691724537493</v>
      </c>
      <c r="H3" s="76">
        <v>45824.993587962963</v>
      </c>
      <c r="I3" s="63" t="str">
        <f>IFERROR(VLOOKUP(D3,DB!A:F,6,0),"")</f>
        <v>Generator-SG</v>
      </c>
      <c r="J3" s="63" t="str">
        <f>IFERROR(VLOOKUP(D3,DB!A:G,7,0),"")</f>
        <v>Good</v>
      </c>
      <c r="K3" s="88" t="s">
        <v>39108</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39109</v>
      </c>
      <c r="B4" s="18" t="str">
        <f>IFERROR(VLOOKUP(D4,DB!A:K,11,0),"")</f>
        <v>R2</v>
      </c>
      <c r="C4" s="18">
        <v>1</v>
      </c>
      <c r="D4" s="18" t="s">
        <v>27532</v>
      </c>
      <c r="E4" s="114" t="s">
        <v>39104</v>
      </c>
      <c r="F4" s="115">
        <v>45958.742083333331</v>
      </c>
      <c r="G4" s="116">
        <f ca="1">IFERROR(NOW()-F4,"-")</f>
        <v>1.5946716435209964</v>
      </c>
      <c r="H4" s="115">
        <v>45958.649699074071</v>
      </c>
      <c r="I4" s="18" t="str">
        <f>IFERROR(VLOOKUP(D4,DB!A:F,6,0),"")</f>
        <v>Generator-SG</v>
      </c>
      <c r="J4" s="18" t="str">
        <f>IFERROR(VLOOKUP(D4,DB!A:G,7,0),"")</f>
        <v>Dead</v>
      </c>
      <c r="K4" s="19" t="s">
        <v>39110</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39025</v>
      </c>
      <c r="B5" s="18" t="str">
        <f>IFERROR(VLOOKUP(D5,DB!A:K,11,0),"")</f>
        <v>R2</v>
      </c>
      <c r="C5" s="18"/>
      <c r="D5" s="88" t="s">
        <v>26737</v>
      </c>
      <c r="E5" s="114"/>
      <c r="F5" s="115"/>
      <c r="G5" s="116">
        <f ca="1">IFERROR(NOW()-F5,"-")</f>
        <v>45960.336754976852</v>
      </c>
      <c r="H5" s="115">
        <v>45960.315949074073</v>
      </c>
      <c r="I5" s="18" t="str">
        <f>IFERROR(VLOOKUP(D5,DB!A:F,6,0),"")</f>
        <v>SCECO</v>
      </c>
      <c r="J5" s="18" t="str">
        <f>IFERROR(VLOOKUP(D5,DB!A:G,7,0),"")</f>
        <v>Vandalized</v>
      </c>
      <c r="K5" s="19" t="s">
        <v>39111</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45960.336754976852</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45960.336754976852</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45960.336754976852</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45960.336754976852</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45960.336754976852</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45960.336754976852</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45960.336754976852</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45960.336754976852</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45960.336754976852</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45960.336754976852</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45960.336754976852</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45960.336754976852</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45960.336754976852</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45960.336754976852</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45960.336754976852</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45960.336754976852</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45960.336754976852</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45960.336754976852</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45960.336754976852</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45960.336754976852</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45960.336754976852</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45960.336754976852</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45960.336754976852</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45960.336754976852</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45960.336754976852</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45960.336754976852</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45960.336754976852</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45960.336754976852</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45960.336754976852</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45960.336754976852</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61"/>
      <c r="B36" s="162" t="str">
        <f>IFERROR(VLOOKUP(D36,DB!A:K,11,0),"")</f>
        <v/>
      </c>
      <c r="C36" s="162"/>
      <c r="D36" s="162"/>
      <c r="E36" s="163"/>
      <c r="F36" s="164"/>
      <c r="G36" s="165">
        <f ca="1">IFERROR(NOW()-F36,"-")</f>
        <v>45960.336754976852</v>
      </c>
      <c r="H36" s="164"/>
      <c r="I36" s="162" t="str">
        <f>IFERROR(VLOOKUP(D36,DB!A:F,6,0),"")</f>
        <v/>
      </c>
      <c r="J36" s="162" t="str">
        <f>IFERROR(VLOOKUP(D36,DB!A:G,7,0),"")</f>
        <v/>
      </c>
      <c r="K36" s="166"/>
      <c r="L36" s="162" t="str">
        <f>IFERROR(VLOOKUP(D36,DB!A:I,9,0),"")</f>
        <v/>
      </c>
      <c r="M36" s="162"/>
      <c r="N36" s="162"/>
      <c r="O36" s="162"/>
      <c r="P36" s="162"/>
      <c r="Q36" s="162"/>
      <c r="R36" s="162"/>
      <c r="S36" s="162"/>
      <c r="T36" s="162"/>
      <c r="U36" s="162"/>
      <c r="V36" s="162"/>
      <c r="W36" s="162"/>
      <c r="X36" s="162"/>
      <c r="Y36" s="162"/>
      <c r="Z36" s="162"/>
      <c r="AA36" s="162"/>
      <c r="AB36" s="162"/>
      <c r="AC36" s="162"/>
      <c r="AD36" s="162"/>
      <c r="AE36" s="162"/>
      <c r="AF36" s="162"/>
      <c r="AG36" s="162"/>
      <c r="AH36" s="162"/>
      <c r="AI36" s="162"/>
      <c r="AJ36" s="162"/>
      <c r="AK36" s="162"/>
      <c r="AL36" s="162"/>
      <c r="AM36" s="162"/>
      <c r="AN36" s="162"/>
      <c r="AO36" s="162"/>
      <c r="AP36" s="162"/>
      <c r="AQ36" s="162"/>
      <c r="AR36" s="162"/>
      <c r="AS36" s="162"/>
      <c r="AT36" s="162"/>
      <c r="AU36" s="162"/>
      <c r="AV36" s="162"/>
      <c r="AW36" s="162"/>
      <c r="AX36" s="162"/>
      <c r="AY36" s="162"/>
      <c r="AZ36" s="162"/>
      <c r="BA36" s="162"/>
      <c r="BB36" s="162"/>
      <c r="BC36" s="162"/>
      <c r="BD36" s="162"/>
      <c r="BE36" s="162"/>
      <c r="BF36" s="162"/>
      <c r="BG36" s="162"/>
      <c r="BH36" s="162"/>
      <c r="BI36" s="162"/>
      <c r="BJ36" s="162"/>
      <c r="BK36" s="162"/>
      <c r="BL36" s="162"/>
      <c r="BM36" s="162"/>
      <c r="BN36" s="162"/>
      <c r="BO36" s="162"/>
      <c r="BP36" s="162"/>
      <c r="BQ36" s="162"/>
      <c r="BR36" s="162"/>
      <c r="BS36" s="162"/>
      <c r="BT36" s="162"/>
      <c r="BU36" s="162"/>
      <c r="BV36" s="162"/>
      <c r="BW36" s="162"/>
      <c r="BX36" s="162"/>
      <c r="BY36" s="162"/>
      <c r="BZ36" s="162"/>
      <c r="CA36" s="162"/>
      <c r="CB36" s="162"/>
      <c r="CC36" s="162"/>
      <c r="CD36" s="162"/>
      <c r="CE36" s="162"/>
      <c r="CF36" s="162"/>
      <c r="CG36" s="162"/>
      <c r="CH36" s="162"/>
      <c r="CI36" s="162"/>
      <c r="CJ36" s="167"/>
    </row>
    <row r="37" spans="1:88" ht="31.5" customHeight="1">
      <c r="A37" s="113"/>
      <c r="B37" s="18" t="str">
        <f>IFERROR(VLOOKUP(D37,DB!A:K,11,0),"")</f>
        <v/>
      </c>
      <c r="C37" s="18"/>
      <c r="D37" s="18"/>
      <c r="E37" s="114"/>
      <c r="F37" s="115"/>
      <c r="G37" s="116">
        <f ca="1">IFERROR(NOW()-F37,"-")</f>
        <v>45960.336754976852</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45960.336754976852</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45960.336754976852</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45960.336754976852</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45960.336754976852</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45960.336754976852</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45960.336754976852</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45960.336754976852</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45960.336754976852</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45960.336754976852</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45960.336754976852</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45960.336754976852</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45960.336754976852</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45960.336754976852</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45960.336754976852</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45960.336754976852</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45960.336754976852</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45960.336754976852</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45960.336754976852</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45960.336754976852</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45960.336754976852</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45960.336754976852</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45960.336754976852</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45960.336754976852</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45960.336754976852</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45960.336754976852</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45960.336754976852</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45960.336754976852</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45960.336754976852</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45960.336754976852</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45960.336754976852</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45960.336754976852</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45960.336754976852</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45960.336754976852</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45960.336754976852</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45960.336754976852</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45960.336754976852</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45960.336754976852</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45960.336754976852</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45960.336754976852</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45960.336754976852</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45960.336754976852</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45960.336754976852</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45960.336754976852</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45960.336754976852</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45960.336754976852</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45960.336754976852</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45960.336754976852</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45960.336754976852</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45960.336754976852</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45960.336754976852</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45960.336754976852</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45960.336754976852</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45960.336754976852</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45960.336754976852</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45960.336754976852</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45960.336754976852</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45960.336754976852</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45960.336754976852</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45960.336754976852</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45960.336754976852</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45960.336754976852</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45960.336754976852</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45960.336754976852</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45960.336754976852</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45960.336754976852</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45960.336754976852</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45960.336754976852</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45960.336754976852</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45960.336754976852</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45960.336754976852</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45960.336754976852</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45960.336754976852</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45960.336754976852</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45960.336754976852</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45960.336754976852</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45960.336754976852</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45960.336754976852</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45960.336754976852</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45960.336754976852</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45960.336754976852</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45960.336754976852</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45960.336754976852</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45960.336754976852</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45960.336754976852</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45960.336754976852</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45960.336754976852</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45960.336754976852</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45960.336754976852</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45960.336754976852</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45960.336754976852</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45960.336754976852</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45960.336754976852</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45960.336754976852</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45960.336754976852</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45960.336754976852</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45960.336754976852</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45960.336754976852</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45960.336754976852</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45960.336754976852</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45960.336754976852</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45960.336754976852</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45960.336754976852</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45960.336754976852</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45960.336754976852</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45960.336754976852</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45960.336754976852</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45960.336754976852</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45960.336754976852</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45960.336754976852</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45960.336754976852</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45960.336754976852</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45960.336754976852</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45960.336754976852</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45960.336754976852</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45960.336754976852</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45960.336754976852</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45960.336754976852</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45960.336754976852</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45960.336754976852</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45960.336754976852</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45960.336754976852</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45960.336754976852</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45960.336754976852</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45960.336754976852</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45960.336754976852</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45960.336754976852</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45960.336754976852</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45960.336754976852</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45960.336754976852</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45960.336754976852</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45960.336754976852</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45960.336754976852</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45960.336754976852</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45960.336754976852</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45960.336754976852</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45960.336754976852</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45960.336754976852</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45960.336754976852</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45960.336754976852</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45960.336754976852</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45960.336754976852</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45960.336754976852</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61"/>
      <c r="B180" s="162" t="str">
        <f>IFERROR(VLOOKUP(D180,DB!A:K,11,0),"")</f>
        <v/>
      </c>
      <c r="C180" s="162"/>
      <c r="D180" s="162"/>
      <c r="E180" s="163"/>
      <c r="F180" s="164"/>
      <c r="G180" s="165">
        <f ca="1">IFERROR(NOW()-F180,"-")</f>
        <v>45960.336754976852</v>
      </c>
      <c r="H180" s="164"/>
      <c r="I180" s="162" t="str">
        <f>IFERROR(VLOOKUP(D180,DB!A:F,6,0),"")</f>
        <v/>
      </c>
      <c r="J180" s="162" t="str">
        <f>IFERROR(VLOOKUP(D180,DB!A:G,7,0),"")</f>
        <v/>
      </c>
      <c r="K180" s="166"/>
      <c r="L180" s="162" t="str">
        <f>IFERROR(VLOOKUP(D180,DB!A:I,9,0),"")</f>
        <v/>
      </c>
      <c r="M180" s="162"/>
      <c r="N180" s="162"/>
      <c r="O180" s="162"/>
      <c r="P180" s="162"/>
      <c r="Q180" s="162"/>
      <c r="R180" s="162"/>
      <c r="S180" s="162"/>
      <c r="T180" s="162"/>
      <c r="U180" s="162"/>
      <c r="V180" s="162"/>
      <c r="W180" s="162"/>
      <c r="X180" s="162"/>
      <c r="Y180" s="162"/>
      <c r="Z180" s="162"/>
      <c r="AA180" s="162"/>
      <c r="AB180" s="162"/>
      <c r="AC180" s="162"/>
      <c r="AD180" s="162"/>
      <c r="AE180" s="162"/>
      <c r="AF180" s="162"/>
      <c r="AG180" s="162"/>
      <c r="AH180" s="162"/>
      <c r="AI180" s="162"/>
      <c r="AJ180" s="162"/>
      <c r="AK180" s="162"/>
      <c r="AL180" s="162"/>
      <c r="AM180" s="162"/>
      <c r="AN180" s="162"/>
      <c r="AO180" s="162"/>
      <c r="AP180" s="162"/>
      <c r="AQ180" s="162"/>
      <c r="AR180" s="162"/>
      <c r="AS180" s="162"/>
      <c r="AT180" s="162"/>
      <c r="AU180" s="162"/>
      <c r="AV180" s="162"/>
      <c r="AW180" s="162"/>
      <c r="AX180" s="162"/>
      <c r="AY180" s="162"/>
      <c r="AZ180" s="162"/>
      <c r="BA180" s="162"/>
      <c r="BB180" s="162"/>
      <c r="BC180" s="162"/>
      <c r="BD180" s="162"/>
      <c r="BE180" s="162"/>
      <c r="BF180" s="162"/>
      <c r="BG180" s="162"/>
      <c r="BH180" s="162"/>
      <c r="BI180" s="162"/>
      <c r="BJ180" s="162"/>
      <c r="BK180" s="162"/>
      <c r="BL180" s="162"/>
      <c r="BM180" s="162"/>
      <c r="BN180" s="162"/>
      <c r="BO180" s="162"/>
      <c r="BP180" s="162"/>
      <c r="BQ180" s="162"/>
      <c r="BR180" s="162"/>
      <c r="BS180" s="162"/>
      <c r="BT180" s="162"/>
      <c r="BU180" s="162"/>
      <c r="BV180" s="162"/>
      <c r="BW180" s="162"/>
      <c r="BX180" s="162"/>
      <c r="BY180" s="162"/>
      <c r="BZ180" s="162"/>
      <c r="CA180" s="162"/>
      <c r="CB180" s="162"/>
      <c r="CC180" s="162"/>
      <c r="CD180" s="162"/>
      <c r="CE180" s="162"/>
      <c r="CF180" s="162"/>
      <c r="CG180" s="162"/>
      <c r="CH180" s="162"/>
      <c r="CI180" s="162"/>
      <c r="CJ180" s="167"/>
    </row>
  </sheetData>
  <dataValidations count="2">
    <dataValidation allowBlank="1" showInputMessage="1" showErrorMessage="1" sqref="E1" xr:uid="{4D935161-CDD3-4592-B877-3FB59C99E142}"/>
    <dataValidation type="list" allowBlank="1" showInputMessage="1" showErrorMessage="1" sqref="E3:E180"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6"/>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7" ca="1" si="0">IFERROR(NOW()-F2,"-")</f>
        <v>45960.336755208336</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45960.336755208336</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45960.336755208336</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45960.336755208336</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45960.336755208336</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45960.336755208336</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45960.336755208336</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45960.336755208336</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45960.336755208336</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45960.336755208336</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45960.336755208336</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45960.336755208336</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45960.336755208336</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45960.336755208336</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45960.336755208336</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45960.336755208336</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45960.336755208336</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45960.336755208336</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45960.336755208336</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45960.336755208336</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45960.336755208336</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45960.336755208336</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45960.336755208336</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45960.336755208336</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45960.336755208336</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45960.336755208336</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45960.336755208336</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45960.336755208336</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45960.336755208336</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45960.336755208336</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45960.336755208336</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45960.336755208336</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45960.336755208336</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45960.336755208336</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45960.336755208336</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45960.336755208336</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45960.336755208336</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45960.336755208336</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45960.336755208336</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45960.336755208336</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45960.336755208336</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45960.336755208336</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45960.336755208336</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45960.336755208336</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45960.336755208336</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45960.336755208336</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45960.336755208336</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45960.336755208336</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45960.336755208336</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45960.336755208336</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45960.336755208336</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45960.336755208336</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45960.336755208336</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45960.336755208336</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45960.336755208336</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45960.336755208336</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ref="G58:G121" ca="1" si="1">IFERROR(NOW()-F58,"-")</f>
        <v>45960.336755208336</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45960.336755208336</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45960.336755208336</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45960.336755208336</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45960.336755208336</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45960.336755208336</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45960.336755208336</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45960.336755208336</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45960.336755208336</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45960.336755208336</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45960.336755208336</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45960.336755208336</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45960.336755208336</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45960.336755208336</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45960.336755208336</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45960.336755208336</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45960.336755208336</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45960.336755208336</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45960.336755208336</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45960.336755208336</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45960.336755208336</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45960.336755208336</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45960.336755208336</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45960.336755208336</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45960.336755208336</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45960.336755208336</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45960.336755208336</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45960.336755208336</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45960.336755208336</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45960.336755208336</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45960.336755208336</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45960.336755208336</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45960.336755208336</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45960.336755208336</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45960.336755208336</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45960.336755208336</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45960.336755208336</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45960.336755208336</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45960.336755208336</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45960.336755208336</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45960.336755208336</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45960.336755208336</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45960.336755208336</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45960.336755208336</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45960.336755208336</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45960.336755208336</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45960.336755208336</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45960.336755208336</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45960.336755208336</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45960.336755208336</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45960.336755208336</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45960.336755208336</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45960.336755208336</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45960.336755208336</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45960.336755208336</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45960.336755208336</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45960.336755208336</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45960.336755208336</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45960.336755208336</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45960.336755208336</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45960.336755208336</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45960.336755208336</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45960.336755208336</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45960.336755208336</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ref="G122:G185" ca="1" si="2">IFERROR(NOW()-F122,"-")</f>
        <v>45960.336755208336</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45960.336755208336</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45960.336755208336</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45960.336755208336</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45960.336755208336</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45960.336755208336</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45960.336755208336</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45960.336755208336</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45960.336755208336</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45960.336755208336</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45960.336755208336</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45960.336755208336</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45960.336755208336</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45960.336755208336</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45960.336755208336</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45960.336755208336</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45960.336755208336</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45960.336755208336</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45960.336755208336</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45960.336755208336</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45960.336755208336</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45960.336755208336</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45960.336755208336</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45960.336755208336</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45960.336755208336</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45960.336755208336</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45960.336755208336</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45960.336755208336</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45960.336755208336</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45960.336755208336</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45960.336755208336</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45960.336755208336</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45960.336755208336</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45960.336755208336</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45960.336755208336</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45960.336755208336</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45960.336755208336</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45960.336755208336</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45960.336755208336</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45960.336755208336</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45960.336755208336</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45960.336755208336</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45960.336755208336</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45960.336755208336</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45960.336755208336</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45960.336755208336</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45960.336755208336</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45960.336755208336</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45960.336755208336</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45960.336755208336</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45960.336755208336</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45960.336755208336</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45960.336755208336</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45960.336755208336</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45960.336755208336</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45960.336755208336</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45960.336755208336</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45960.336755208336</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45960.336755208336</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45960.336755208336</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45960.336755208336</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45960.336755208336</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45960.336755208336</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45960.336755208336</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ref="G186:G249" ca="1" si="3">IFERROR(NOW()-F186,"-")</f>
        <v>45960.336755208336</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45960.336755208336</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45960.336755208336</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45960.336755208336</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45960.336755208336</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45960.336755208336</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45960.336755208336</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45960.336755208336</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45960.336755208336</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45960.336755208336</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45960.336755208336</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45960.336755208336</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45960.336755208336</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45960.336755208336</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45960.336755208336</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45960.336755208336</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45960.336755208336</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45960.336755208336</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45960.336755208336</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45960.336755208336</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45960.336755208336</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45960.336755208336</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45960.336755208336</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45960.336755208336</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45960.336755208336</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45960.336755208336</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45960.336755208336</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45960.336755208336</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45960.336755208336</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45960.336755208336</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45960.336755208336</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45960.336755208336</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45960.336755208336</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45960.336755208336</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45960.336755208336</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45960.336755208336</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45960.336755208336</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45960.336755208336</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45960.336755208336</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45960.336755208336</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45960.336755208336</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45960.336755208336</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45960.336755208336</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45960.336755208336</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45960.336755208336</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45960.336755208336</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45960.336755208336</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45960.336755208336</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45960.336755208336</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45960.336755208336</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45960.336755208336</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45960.336755208336</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45960.336755208336</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45960.336755208336</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45960.336755208336</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45960.336755208336</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45960.336755208336</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45960.336755208336</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45960.336755208336</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45960.336755208336</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45960.336755208336</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45960.336755208336</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45960.336755208336</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45960.336755208336</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ref="G250:G313" ca="1" si="4">IFERROR(NOW()-F250,"-")</f>
        <v>45960.336755208336</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45960.336755208336</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45960.336755208336</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45960.336755208336</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45960.336755208336</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45960.336755208336</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45960.336755208336</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45960.336755208336</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45960.336755208336</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45960.336755208336</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45960.336755208336</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45960.336755208336</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45960.336755208336</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45960.336755208336</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45960.336755208336</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45960.336755208336</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45960.336755208336</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45960.336755208336</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45960.336755208336</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45960.336755208336</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45960.336755208336</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45960.336755208336</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45960.336755208336</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45960.336755208336</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45960.336755208336</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45960.336755208336</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45960.336755208336</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45960.336755208336</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45960.336755208336</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45960.336755208336</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45960.336755208336</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45960.336755208336</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45960.336755208336</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45960.336755208336</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45960.336755208336</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45960.336755208336</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45960.336755208336</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45960.336755208336</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45960.336755208336</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45960.336755208336</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45960.336755208336</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45960.336755208336</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45960.336755208336</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45960.336755208336</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45960.336755208336</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45960.336755208336</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45960.336755208336</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45960.336755208336</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45960.336755208336</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45960.336755208336</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45960.336755208336</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45960.336755208336</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45960.336755208336</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45960.336755208336</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45960.336755208336</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45960.336755208336</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45960.336755208336</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45960.336755208336</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45960.336755208336</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45960.336755208336</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45960.336755208336</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45960.336755208336</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45960.336755208336</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45960.336755208336</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ref="G314:G377" ca="1" si="5">IFERROR(NOW()-F314,"-")</f>
        <v>45960.336755208336</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45960.336755208336</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45960.336755208336</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45960.336755208336</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45960.336755208336</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45960.336755208336</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45960.336755208336</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45960.336755208336</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45960.336755208336</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45960.336755208336</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45960.336755208336</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45960.336755208336</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45960.336755208336</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45960.336755208336</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45960.336755208336</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45960.336755208336</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45960.336755208336</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45960.336755208336</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45960.336755208336</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45960.336755208336</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45960.336755208336</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45960.336755208336</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45960.336755208336</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45960.336755208336</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45960.336755208336</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45960.336755208336</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45960.336755208336</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45960.336755208336</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45960.336755208336</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45960.336755208336</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45960.336755208336</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45960.336755208336</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45960.336755208336</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45960.336755208336</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45960.336755208336</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45960.336755208336</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45960.336755208336</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45960.336755208336</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45960.336755208336</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45960.336755208336</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45960.336755208336</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45960.336755208336</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45960.336755208336</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45960.336755208336</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45960.336755208336</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45960.336755208336</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45960.336755208336</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45960.336755208336</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45960.336755208336</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45960.336755208336</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45960.336755208336</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45960.336755208336</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45960.336755208336</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45960.336755208336</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45960.336755208336</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45960.336755208336</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45960.336755208336</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45960.336755208336</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45960.336755208336</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45960.336755208336</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45960.336755208336</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45960.336755208336</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45960.336755208336</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45960.336755208336</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ref="G378:G441" ca="1" si="6">IFERROR(NOW()-F378,"-")</f>
        <v>45960.336755208336</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45960.336755208336</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45960.336755208336</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45960.336755208336</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45960.336755208336</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45960.336755208336</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45960.336755208336</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45960.336755208336</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45960.336755208336</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45960.336755208336</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45960.336755208336</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45960.336755208336</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45960.336755208336</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45960.336755208336</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45960.336755208336</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45960.336755208336</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45960.336755208336</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45960.336755208336</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45960.336755208336</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45960.336755208336</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45960.336755208336</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45960.336755208336</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45960.336755208336</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45960.336755208336</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45960.336755208336</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45960.336755208336</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45960.336755208336</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45960.336755208336</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45960.336755208336</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45960.336755208336</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45960.336755208336</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45960.336755208336</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45960.336755208336</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45960.336755208336</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45960.336755208336</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45960.336755208336</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45960.336755208336</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45960.336755208336</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45960.336755208336</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45960.336755208336</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45960.336755208336</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45960.336755208336</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45960.336755208336</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45960.336755208336</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45960.336755208336</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45960.336755208336</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45960.336755208336</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45960.336755208336</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45960.336755208336</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45960.336755208336</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45960.336755208336</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45960.336755208336</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45960.336755208336</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45960.336755208336</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45960.336755208336</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45960.336755208336</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45960.336755208336</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45960.336755208336</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45960.336755208336</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45960.336755208336</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45960.336755208336</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45960.336755208336</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45960.336755208336</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45960.336755208336</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ref="G442:G505" ca="1" si="7">IFERROR(NOW()-F442,"-")</f>
        <v>45960.336755208336</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45960.336755208336</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45960.336755208336</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45960.336755208336</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45960.336755208336</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45960.336755208336</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45960.336755208336</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45960.336755208336</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45960.336755208336</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45960.336755208336</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45960.336755208336</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45960.336755208336</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45960.336755208336</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45960.336755208336</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45960.336755208336</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45960.336755208336</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45960.336755208336</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45960.336755208336</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45960.336755208336</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45960.336755208336</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45960.336755208336</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45960.336755208336</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45960.336755208336</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45960.336755208336</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45960.336755208336</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45960.336755208336</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45960.336755208336</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45960.336755208336</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45960.336755208336</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45960.336755208336</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45960.336755208336</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45960.336755208336</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45960.336755208336</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45960.336755208336</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45960.336755208336</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45960.336755208336</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45960.336755208336</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45960.336755208336</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45960.336755208336</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45960.336755208336</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45960.336755208336</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45960.336755208336</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45960.336755208336</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45960.336755208336</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45960.336755208336</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45960.336755208336</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45960.336755208336</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45960.336755208336</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45960.336755208336</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45960.336755208336</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45960.336755208336</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45960.336755208336</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45960.336755208336</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45960.336755208336</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45960.336755208336</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45960.336755208336</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45960.336755208336</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45960.336755208336</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45960.336755208336</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45960.336755208336</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45960.336755208336</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45960.336755208336</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45960.336755208336</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45960.336755208336</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ref="G506:G569" ca="1" si="8">IFERROR(NOW()-F506,"-")</f>
        <v>45960.336755208336</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45960.336755208336</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45960.336755208336</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45960.336755208336</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45960.336755208336</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45960.336755208336</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45960.336755208336</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45960.336755208336</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45960.336755208336</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45960.336755208336</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45960.336755208336</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45960.336755208336</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45960.336755208336</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45960.336755208336</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45960.336755208336</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45960.336755208336</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45960.336755208336</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45960.336755208336</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45960.336755208336</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45960.336755208336</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45960.336755208336</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45960.336755208336</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45960.336755208336</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45960.336755208336</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45960.336755208336</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45960.336755208336</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45960.336755208336</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45960.336755208336</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45960.336755208336</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45960.336755208336</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45960.336755208336</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45960.336755208336</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45960.336755208336</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45960.336755208336</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45960.336755208336</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45960.336755208336</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45960.336755208336</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45960.336755208336</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45960.336755208336</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45960.336755208336</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45960.336755208336</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45960.336755208336</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45960.336755208336</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45960.336755208336</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45960.336755208336</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45960.336755208336</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45960.336755208336</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45960.336755208336</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45960.336755208336</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45960.336755208336</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45960.336755208336</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45960.336755208336</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45960.336755208336</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45960.336755208336</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45960.336755208336</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45960.336755208336</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45960.336755208336</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45960.336755208336</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45960.336755208336</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45960.336755208336</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45960.336755208336</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45960.336755208336</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45960.336755208336</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45960.336755208336</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ref="G570:G633" ca="1" si="9">IFERROR(NOW()-F570,"-")</f>
        <v>45960.336755208336</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45960.336755208336</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45960.336755208336</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45960.336755208336</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45960.336755208336</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45960.336755208336</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45960.336755208336</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45960.336755208336</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45960.336755208336</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45960.336755208336</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45960.336755208336</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45960.336755208336</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45960.336755208336</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45960.336755208336</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45960.336755208336</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45960.336755208336</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45960.336755208336</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45960.336755208336</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45960.336755208336</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45960.336755208336</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45960.336755208336</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45960.336755208336</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45960.336755208336</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45960.336755208336</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45960.336755208336</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45960.336755208336</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45960.336755208336</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45960.336755208336</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45960.336755208336</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45960.336755208336</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45960.336755208336</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45960.336755208336</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45960.336755208336</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45960.336755208336</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45960.336755208336</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45960.336755208336</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45960.336755208336</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45960.336755208336</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45960.336755208336</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45960.336755208336</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45960.336755208336</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45960.336755208336</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45960.336755208336</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45960.336755208336</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45960.336755208336</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45960.336755208336</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45960.336755208336</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45960.336755208336</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45960.336755208336</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45960.336755208336</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45960.336755208336</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45960.336755208336</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45960.336755208336</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45960.336755208336</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45960.336755208336</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45960.336755208336</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45960.336755208336</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45960.336755208336</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45960.336755208336</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45960.336755208336</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45960.336755208336</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45960.336755208336</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45960.336755208336</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45960.336755208336</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ref="G634:G697" ca="1" si="10">IFERROR(NOW()-F634,"-")</f>
        <v>45960.336755208336</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45960.336755208336</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45960.336755208336</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45960.336755208336</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45960.336755208336</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45960.336755208336</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45960.336755208336</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45960.336755208336</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45960.336755208336</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45960.336755208336</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45960.336755208336</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45960.336755208336</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45960.336755208336</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45960.336755208336</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45960.336755208336</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45960.336755208336</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45960.336755208336</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45960.336755208336</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45960.336755208336</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45960.336755208336</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45960.336755208336</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45960.336755208336</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45960.336755208336</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45960.336755208336</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45960.336755208336</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45960.336755208336</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45960.336755208336</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45960.336755208336</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45960.336755208336</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45960.336755208336</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45960.336755208336</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45960.336755208336</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45960.336755208336</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45960.336755208336</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45960.336755208336</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45960.336755208336</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45960.336755208336</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45960.336755208336</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45960.336755208336</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45960.336755208336</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45960.336755208336</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45960.336755208336</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45960.336755208336</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45960.336755208336</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45960.336755208336</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45960.336755208336</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45960.336755208336</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45960.336755208336</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45960.336755208336</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45960.336755208336</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45960.336755208336</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45960.336755208336</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45960.336755208336</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45960.336755208336</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45960.336755208336</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45960.336755208336</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45960.336755208336</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45960.336755208336</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45960.336755208336</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45960.336755208336</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45960.336755208336</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45960.336755208336</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45960.336755208336</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45960.336755208336</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ref="G698:G761" ca="1" si="11">IFERROR(NOW()-F698,"-")</f>
        <v>45960.336755208336</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45960.336755208336</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45960.336755208336</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45960.336755208336</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45960.336755208336</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45960.336755208336</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45960.336755208336</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45960.336755208336</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45960.336755208336</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45960.336755208336</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45960.336755208336</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45960.336755208336</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45960.336755208336</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45960.336755208336</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45960.336755208336</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45960.336755208336</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45960.336755208336</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45960.336755208336</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45960.336755208336</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45960.336755208336</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45960.336755208336</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45960.336755208336</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45960.336755208336</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45960.336755208336</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45960.336755208336</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45960.336755208336</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45960.336755208336</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45960.336755208336</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45960.336755208336</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45960.336755208336</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45960.336755208336</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45960.336755208336</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45960.336755208336</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45960.336755208336</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45960.336755208336</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45960.336755208336</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45960.336755208336</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45960.336755208336</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45960.336755208336</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45960.336755208336</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45960.336755208336</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45960.336755208336</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45960.336755208336</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45960.336755208336</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45960.336755208336</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45960.336755208336</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45960.336755208336</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45960.336755208336</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45960.336755208336</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45960.336755208336</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45960.336755208336</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45960.336755208336</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45960.336755208336</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45960.336755208336</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45960.336755208336</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45960.336755208336</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45960.336755208336</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45960.336755208336</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45960.336755208336</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45960.336755208336</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45960.336755208336</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45960.336755208336</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45960.336755208336</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45960.336755208336</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ref="G762:G825" ca="1" si="12">IFERROR(NOW()-F762,"-")</f>
        <v>45960.336755208336</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45960.336755208336</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45960.336755208336</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45960.336755208336</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45960.336755208336</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45960.336755208336</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45960.336755208336</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45960.336755208336</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45960.336755208336</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45960.336755208336</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45960.336755208336</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45960.336755208336</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45960.336755208336</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45960.336755208336</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45960.336755208336</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45960.336755208336</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45960.336755208336</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45960.336755208336</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45960.336755208336</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45960.336755208336</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45960.336755208336</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45960.336755208336</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45960.336755208336</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45960.336755208336</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45960.336755208336</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45960.336755208336</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45960.336755208336</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45960.336755208336</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45960.336755208336</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45960.336755208336</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45960.336755208336</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45960.336755208336</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45960.336755208336</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45960.336755208336</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45960.336755208336</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45960.336755208336</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45960.336755208336</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45960.336755208336</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45960.336755208336</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45960.336755208336</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45960.336755208336</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45960.336755208336</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45960.336755208336</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45960.336755208336</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45960.336755208336</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45960.336755208336</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45960.336755208336</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45960.336755208336</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45960.336755208336</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45960.336755208336</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45960.336755208336</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45960.336755208336</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45960.336755208336</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45960.336755208336</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45960.336755208336</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45960.336755208336</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45960.336755208336</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45960.336755208336</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45960.336755208336</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45960.336755208336</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45960.336755208336</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45960.336755208336</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45960.336755208336</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45960.336755208336</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ref="G826:G889" ca="1" si="13">IFERROR(NOW()-F826,"-")</f>
        <v>45960.336755208336</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45960.336755208336</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45960.336755208336</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45960.336755208336</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45960.336755208336</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45960.336755208336</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45960.336755208336</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45960.336755208336</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45960.336755208336</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45960.336755208336</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45960.336755208336</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45960.336755208336</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45960.336755208336</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45960.336755208336</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45960.336755208336</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45960.336755208336</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45960.336755208336</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45960.336755208336</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45960.336755208336</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45960.336755208336</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45960.336755208336</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45960.336755208336</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45960.336755208336</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45960.336755208336</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45960.336755208336</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45960.336755208336</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45960.336755208336</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45960.336755208336</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45960.336755208336</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45960.336755208336</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45960.336755208336</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45960.336755208336</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45960.336755208336</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45960.336755208336</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45960.336755208336</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45960.336755208336</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45960.336755208336</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45960.336755208336</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45960.336755208336</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45960.336755208336</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45960.336755208336</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45960.336755208336</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45960.336755208336</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45960.336755208336</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45960.336755208336</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45960.336755208336</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45960.336755208336</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45960.336755208336</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45960.336755208336</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45960.336755208336</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45960.336755208336</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45960.336755208336</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45960.336755208336</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45960.336755208336</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45960.336755208336</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45960.336755208336</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45960.336755208336</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45960.336755208336</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45960.336755208336</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45960.336755208336</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45960.336755208336</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45960.336755208336</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45960.336755208336</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45960.336755208336</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ref="G890:G953" ca="1" si="14">IFERROR(NOW()-F890,"-")</f>
        <v>45960.336755208336</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45960.336755208336</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45960.336755208336</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45960.336755208336</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45960.336755208336</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45960.336755208336</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45960.336755208336</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45960.336755208336</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45960.336755208336</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45960.336755208336</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45960.336755208336</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45960.336755208336</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45960.336755208336</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45960.336755208336</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45960.336755208336</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45960.336755208336</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45960.336755208336</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45960.336755208336</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45960.336755208336</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45960.336755208336</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45960.336755208336</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45960.336755208336</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45960.336755208336</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45960.336755208336</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45960.336755208336</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45960.336755208336</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45960.336755208336</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45960.336755208336</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45960.336755208336</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45960.336755208336</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45960.336755208336</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45960.336755208336</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45960.336755208336</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45960.336755208336</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45960.336755208336</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45960.336755208336</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45960.336755208336</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45960.336755208336</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45960.336755208336</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45960.336755208336</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45960.336755208336</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45960.336755208336</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45960.336755208336</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45960.336755208336</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45960.336755208336</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45960.336755208336</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45960.336755208336</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45960.336755208336</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45960.336755208336</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45960.336755208336</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45960.336755208336</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45960.336755208336</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45960.336755208336</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45960.336755208336</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45960.336755208336</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45960.336755208336</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45960.336755208336</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45960.336755208336</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45960.336755208336</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45960.336755208336</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45960.336755208336</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45960.336755208336</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45960.336755208336</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45960.336755208336</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ref="G954:G1017" ca="1" si="15">IFERROR(NOW()-F954,"-")</f>
        <v>45960.336755208336</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45960.336755208336</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45960.336755208336</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45960.336755208336</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45960.336755208336</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45960.336755208336</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45960.336755208336</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45960.336755208336</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45960.336755208336</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45960.336755208336</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45960.336755208336</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45960.336755208336</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45960.336755208336</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45960.336755208336</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45960.336755208336</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45960.336755208336</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45960.336755208336</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45960.336755208336</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45960.336755208336</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45960.336755208336</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45960.336755208336</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45960.336755208336</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45960.336755208336</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45960.336755208336</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45960.336755208336</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45960.336755208336</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45960.336755208336</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45960.336755208336</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45960.336755208336</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45960.336755208336</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45960.336755208336</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45960.336755208336</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45960.336755208336</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45960.336755208336</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45960.336755208336</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45960.336755208336</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45960.336755208336</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45960.336755208336</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45960.336755208336</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45960.336755208336</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45960.336755208336</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45960.336755208336</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45960.336755208336</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45960.336755208336</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45960.336755208336</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45960.336755208336</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45960.336755208336</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45960.336755208336</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45960.336755208336</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45960.336755208336</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45960.336755208336</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45960.336755208336</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45960.336755208336</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45960.336755208336</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45960.336755208336</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45960.336755208336</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45960.336755208336</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45960.336755208336</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45960.336755208336</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45960.336755208336</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45960.336755208336</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45960.336755208336</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45960.336755208336</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45960.336755208336</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ref="G1018:G1081" ca="1" si="16">IFERROR(NOW()-F1018,"-")</f>
        <v>45960.336755208336</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45960.336755208336</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45960.336755208336</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45960.336755208336</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45960.336755208336</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45960.336755208336</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45960.336755208336</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45960.336755208336</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45960.336755208336</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45960.336755208336</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45960.336755208336</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45960.336755208336</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45960.336755208336</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45960.336755208336</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45960.336755208336</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45960.336755208336</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45960.336755208336</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45960.336755208336</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45960.336755208336</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45960.336755208336</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45960.336755208336</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45960.336755208336</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45960.336755208336</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45960.336755208336</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45960.336755208336</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45960.336755208336</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45960.336755208336</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45960.336755208336</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45960.336755208336</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45960.336755208336</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45960.336755208336</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45960.336755208336</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45960.336755208336</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45960.336755208336</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45960.336755208336</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45960.336755208336</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45960.336755208336</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45960.336755208336</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45960.336755208336</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45960.336755208336</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45960.336755208336</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45960.336755208336</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45960.336755208336</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45960.336755208336</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45960.336755208336</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45960.336755208336</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45960.336755208336</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45960.336755208336</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45960.336755208336</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45960.336755208336</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45960.336755208336</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45960.336755208336</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45960.336755208336</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45960.336755208336</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45960.336755208336</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45960.336755208336</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45960.336755208336</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45960.336755208336</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45960.336755208336</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45960.336755208336</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45960.336755208336</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45960.336755208336</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45960.336755208336</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45960.336755208336</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ref="G1082:G1096" ca="1" si="17">IFERROR(NOW()-F1082,"-")</f>
        <v>45960.336755208336</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45960.336755208336</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45960.336755208336</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45960.336755208336</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45960.336755208336</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45960.336755208336</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45960.336755208336</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45960.336755208336</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45960.336755208336</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45960.336755208336</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45960.336755208336</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45960.336755208336</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45960.336755208336</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45960.336755208336</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45960.336755208336</v>
      </c>
      <c r="H1096" s="22"/>
      <c r="I1096" s="19" t="str">
        <f>IFERROR(VLOOKUP(D1096,DB!A:F,6,0),"")</f>
        <v/>
      </c>
      <c r="J1096" s="18" t="str">
        <f>IFERROR(VLOOKUP(D1096,DB!A:G,7,0),"")</f>
        <v/>
      </c>
      <c r="K1096" s="46"/>
      <c r="L1096" s="23" t="str">
        <f>IFERROR(VLOOKUP(D1096,DB!A:I,9,0),"")</f>
        <v/>
      </c>
    </row>
  </sheetData>
  <dataValidations count="2">
    <dataValidation allowBlank="1" showInputMessage="1" showErrorMessage="1" sqref="E1" xr:uid="{5914219A-CB83-432D-936A-CC0CB6F3982A}"/>
    <dataValidation type="list" allowBlank="1" showInputMessage="1" showErrorMessage="1" sqref="E2:E1096"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58"/>
  <sheetViews>
    <sheetView workbookViewId="0">
      <selection activeCell="A3" sqref="A3:XFD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39112</v>
      </c>
      <c r="B2" s="94" t="str">
        <f>IFERROR(VLOOKUP(D2,DB!A:K,11,0),"")</f>
        <v>R4</v>
      </c>
      <c r="C2" s="97">
        <v>1</v>
      </c>
      <c r="D2" s="94" t="s">
        <v>35092</v>
      </c>
      <c r="E2" s="98" t="s">
        <v>39021</v>
      </c>
      <c r="F2" s="99">
        <v>45703.480717592596</v>
      </c>
      <c r="G2" s="100">
        <f ca="1">IFERROR(NOW()-F2,"")</f>
        <v>256.85603738425561</v>
      </c>
      <c r="H2" s="99">
        <v>45703.474768518521</v>
      </c>
      <c r="I2" s="99" t="str">
        <f>IFERROR(VLOOKUP(D2,DB!A:F,6,0),"")</f>
        <v>SCECO</v>
      </c>
      <c r="J2" s="99" t="str">
        <f>IFERROR(VLOOKUP(D2,DB!A:G,7,0),"")</f>
        <v>Dead</v>
      </c>
      <c r="K2" s="101" t="s">
        <v>39113</v>
      </c>
      <c r="L2" s="94" t="str">
        <f>IFERROR(VLOOKUP(D2,DB!A:I,9,0),"")</f>
        <v>Latis</v>
      </c>
    </row>
    <row r="3" spans="1:16" ht="15" customHeight="1">
      <c r="A3" s="119"/>
      <c r="B3" s="119" t="str">
        <f>IFERROR(VLOOKUP(D3,DB!A:K,11,0),"")</f>
        <v/>
      </c>
      <c r="C3" s="120"/>
      <c r="D3" s="94"/>
      <c r="E3" s="98"/>
      <c r="F3" s="123"/>
      <c r="G3" s="124">
        <f ca="1">IFERROR(NOW()-F3,"")</f>
        <v>45960.336755208336</v>
      </c>
      <c r="H3" s="123"/>
      <c r="I3" s="119" t="str">
        <f>IFERROR(VLOOKUP(D3,DB!A:F,6,0),"")</f>
        <v/>
      </c>
      <c r="J3" s="119" t="str">
        <f>IFERROR(VLOOKUP(D3,DB!A:G,7,0),"")</f>
        <v/>
      </c>
      <c r="K3" s="125"/>
      <c r="L3" s="121" t="str">
        <f>IFERROR(VLOOKUP(D3,DB!A:I,9,0),"")</f>
        <v/>
      </c>
    </row>
    <row r="4" spans="1:16" ht="15" customHeight="1">
      <c r="A4" s="119"/>
      <c r="B4" s="119" t="str">
        <f>IFERROR(VLOOKUP(D4,DB!A:K,11,0),"")</f>
        <v/>
      </c>
      <c r="C4" s="120"/>
      <c r="D4" s="94"/>
      <c r="E4" s="98"/>
      <c r="F4" s="123"/>
      <c r="G4" s="124">
        <f ca="1">IFERROR(NOW()-F4,"")</f>
        <v>45960.336755208336</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45960.336755208336</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45960.336755208336</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45960.336755208336</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45960.336755208336</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45960.336755208336</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45960.336755208336</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45960.336755208336</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45960.336755208336</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45960.336755208336</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45960.336755208336</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45960.336755208336</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45960.336755208336</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45960.336755208336</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45960.336755208336</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45960.336755208336</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45960.336755208336</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45960.336755208336</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45960.336755208336</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45960.336755208336</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45960.336755208336</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45960.336755208336</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45960.336755208336</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45960.336755208336</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45960.336755208336</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45960.336755208336</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45960.336755208336</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45960.336755208336</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45960.336755208336</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45960.336755208336</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45960.336755208336</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45960.336755208336</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45960.336755208336</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45960.336755208336</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98"/>
      <c r="F38" s="123"/>
      <c r="G38" s="124">
        <f ca="1">IFERROR(NOW()-F38,"")</f>
        <v>45960.336755208336</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98"/>
      <c r="F39" s="123"/>
      <c r="G39" s="124">
        <f ca="1">IFERROR(NOW()-F39,"")</f>
        <v>45960.336755208336</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98"/>
      <c r="F40" s="123"/>
      <c r="G40" s="124">
        <f ca="1">IFERROR(NOW()-F40,"")</f>
        <v>45960.336755208336</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98"/>
      <c r="F41" s="123"/>
      <c r="G41" s="124">
        <f ca="1">IFERROR(NOW()-F41,"")</f>
        <v>45960.336755208336</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98"/>
      <c r="F42" s="123"/>
      <c r="G42" s="124">
        <f ca="1">IFERROR(NOW()-F42,"")</f>
        <v>45960.336755208336</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98"/>
      <c r="F43" s="123"/>
      <c r="G43" s="124">
        <f ca="1">IFERROR(NOW()-F43,"")</f>
        <v>45960.336755208336</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98"/>
      <c r="F44" s="123"/>
      <c r="G44" s="124">
        <f ca="1">IFERROR(NOW()-F44,"")</f>
        <v>45960.336755208336</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98"/>
      <c r="F45" s="123"/>
      <c r="G45" s="124">
        <f ca="1">IFERROR(NOW()-F45,"")</f>
        <v>45960.336755208336</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98"/>
      <c r="F46" s="123"/>
      <c r="G46" s="124">
        <f ca="1">IFERROR(NOW()-F46,"")</f>
        <v>45960.336755208336</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98"/>
      <c r="F47" s="123"/>
      <c r="G47" s="124">
        <f ca="1">IFERROR(NOW()-F47,"")</f>
        <v>45960.336755208336</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98"/>
      <c r="F48" s="123"/>
      <c r="G48" s="124">
        <f ca="1">IFERROR(NOW()-F48,"")</f>
        <v>45960.336755208336</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45960.336755208336</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45960.336755208336</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45960.336755208336</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45960.336755208336</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45960.336755208336</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45960.336755208336</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45960.336755208336</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45960.336755208336</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45960.336755208336</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45960.336755208336</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45960.336755208336</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45960.336755208336</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45960.336755208336</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45960.336755208336</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45960.336755208336</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45960.336755208336</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45960.336755208336</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45960.336755208336</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45960.336755208336</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45960.336755208336</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45960.336755208336</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45960.336755208336</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45960.336755208336</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45960.336755208336</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45960.336755208336</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45960.336755208336</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45960.336755208336</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45960.336755208336</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45960.336755208336</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45960.336755208336</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45960.336755208336</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45960.336755208336</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45960.336755208336</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45960.336755208336</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45960.336755208336</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45960.336755208336</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45960.336755208336</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45960.336755208336</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45960.336755208336</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45960.336755208336</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45960.336755208336</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45960.336755208336</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45960.336755208336</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45960.336755208336</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45960.336755208336</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45960.336755208336</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45960.336755208336</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45960.336755208336</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45960.336755208336</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45960.336755208336</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45960.336755208336</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45960.336755208336</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45960.336755208336</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45960.336755208336</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45960.336755208336</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45960.336755208336</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45960.336755208336</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45960.336755208336</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45960.336755208336</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45960.336755208336</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45960.336755208336</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45960.336755208336</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45960.336755208336</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45960.336755208336</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45960.336755208336</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45960.336755208336</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45960.336755208336</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45960.336755208336</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45960.336755208336</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45960.336755208336</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45960.336755208336</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45960.336755208336</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45960.336755208336</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45960.336755208336</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45960.336755208336</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45960.336755208336</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45960.336755208336</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45960.336755208336</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45960.336755208336</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45960.336755208336</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45960.336755208336</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45960.336755208336</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45960.336755208336</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45960.336755208336</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45960.336755208336</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45960.336755208336</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45960.336755208336</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45960.336755208336</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45960.336755208336</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45960.336755208336</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45960.336755208336</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45960.336755208336</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45960.336755208336</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45960.336755208336</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45960.336755208336</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45960.336755208336</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45960.336755208336</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45960.336755208336</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45960.336755208336</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45960.336755208336</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45960.336755208336</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45960.336755208336</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45960.336755208336</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45960.336755208336</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45960.336755208336</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45960.336755208336</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45960.336755208336</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45960.336755208336</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45960.336755208336</v>
      </c>
      <c r="H157" s="123"/>
      <c r="I157" s="119" t="str">
        <f>IFERROR(VLOOKUP(D157,DB!A:F,6,0),"")</f>
        <v/>
      </c>
      <c r="J157" s="119" t="str">
        <f>IFERROR(VLOOKUP(D157,DB!A:G,7,0),"")</f>
        <v/>
      </c>
      <c r="K157" s="125"/>
      <c r="L157" s="121" t="str">
        <f>IFERROR(VLOOKUP(D157,DB!A:I,9,0),"")</f>
        <v/>
      </c>
    </row>
    <row r="158" spans="1:12" ht="15" customHeight="1">
      <c r="A158" s="126"/>
      <c r="B158" s="126" t="str">
        <f>IFERROR(VLOOKUP(D158,DB!A:K,11,0),"")</f>
        <v/>
      </c>
      <c r="C158" s="127"/>
      <c r="D158" s="128"/>
      <c r="E158" s="129"/>
      <c r="F158" s="130"/>
      <c r="G158" s="131">
        <f ca="1">IFERROR(NOW()-F158,"")</f>
        <v>45960.336755208336</v>
      </c>
      <c r="H158" s="130"/>
      <c r="I158" s="126" t="str">
        <f>IFERROR(VLOOKUP(D158,DB!A:F,6,0),"")</f>
        <v/>
      </c>
      <c r="J158" s="126" t="str">
        <f>IFERROR(VLOOKUP(D158,DB!A:G,7,0),"")</f>
        <v/>
      </c>
      <c r="K158" s="132"/>
      <c r="L158" s="128" t="str">
        <f>IFERROR(VLOOKUP(D158,DB!A:I,9,0),"")</f>
        <v/>
      </c>
    </row>
  </sheetData>
  <dataValidations count="2">
    <dataValidation allowBlank="1" showInputMessage="1" showErrorMessage="1" sqref="E1" xr:uid="{A4F81451-56CC-4543-9497-104C4E44EE4B}"/>
    <dataValidation type="list" allowBlank="1" showInputMessage="1" showErrorMessage="1" sqref="E2:E48"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96"/>
  <sheetViews>
    <sheetView tabSelected="1" workbookViewId="0">
      <selection activeCell="D6" sqref="D6"/>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39114</v>
      </c>
      <c r="B2" s="37" t="str">
        <f>IFERROR(VLOOKUP(D2,DB!A:K,11,0),"")</f>
        <v>R5</v>
      </c>
      <c r="C2" s="37">
        <v>3</v>
      </c>
      <c r="D2" s="118" t="s">
        <v>36011</v>
      </c>
      <c r="E2" s="37" t="s">
        <v>39021</v>
      </c>
      <c r="F2" s="38">
        <v>45891.832060185188</v>
      </c>
      <c r="G2" s="144">
        <f ca="1">IFERROR(NOW()-F2,"")</f>
        <v>68.504694791663496</v>
      </c>
      <c r="H2" s="38">
        <v>45891.790393518517</v>
      </c>
      <c r="I2" s="37" t="str">
        <f>IFERROR(VLOOKUP(D2,DB!A:F,6,0),"")</f>
        <v>Generator-SG</v>
      </c>
      <c r="J2" s="37" t="str">
        <f>IFERROR(VLOOKUP(D2,DB!A:G,7,0),"")</f>
        <v>Vandalized</v>
      </c>
      <c r="K2" s="37" t="s">
        <v>39115</v>
      </c>
      <c r="L2" s="37" t="str">
        <f>IFERROR(VLOOKUP(D2,DB!A:I,9,0),"")</f>
        <v>Latis</v>
      </c>
      <c r="M2" s="117"/>
    </row>
    <row r="3" spans="1:13" ht="30.75">
      <c r="A3" s="37" t="s">
        <v>39116</v>
      </c>
      <c r="B3" s="37" t="str">
        <f>IFERROR(VLOOKUP(D3,DB!A:K,11,0),"")</f>
        <v>R5</v>
      </c>
      <c r="C3" s="37">
        <v>1</v>
      </c>
      <c r="D3" s="37" t="s">
        <v>33268</v>
      </c>
      <c r="E3" s="37" t="s">
        <v>39104</v>
      </c>
      <c r="F3" s="38">
        <v>45926.188877314817</v>
      </c>
      <c r="G3" s="144">
        <f t="shared" ref="G3" ca="1" si="0">IFERROR(NOW()-F3,"")</f>
        <v>34.147877662035171</v>
      </c>
      <c r="H3" s="38">
        <v>45926.158159722225</v>
      </c>
      <c r="I3" s="37" t="str">
        <f>IFERROR(VLOOKUP(D3,DB!A:F,6,0),"")</f>
        <v>SCECO</v>
      </c>
      <c r="J3" s="37" t="str">
        <f>IFERROR(VLOOKUP(D3,DB!A:G,7,0),"")</f>
        <v>Good</v>
      </c>
      <c r="K3" s="37" t="s">
        <v>39117</v>
      </c>
      <c r="L3" s="37" t="str">
        <f>IFERROR(VLOOKUP(D3,DB!A:I,9,0),"")</f>
        <v>Latis</v>
      </c>
      <c r="M3" s="117"/>
    </row>
    <row r="4" spans="1:13" ht="48" customHeight="1">
      <c r="A4" s="152" t="s">
        <v>39118</v>
      </c>
      <c r="B4" s="152" t="str">
        <f>IFERROR(VLOOKUP(D4,DB!A:K,11,0),"")</f>
        <v>R5</v>
      </c>
      <c r="C4" s="152">
        <v>1</v>
      </c>
      <c r="D4" s="152" t="s">
        <v>34758</v>
      </c>
      <c r="E4" s="152" t="s">
        <v>39104</v>
      </c>
      <c r="F4" s="153">
        <v>45948.661111111112</v>
      </c>
      <c r="G4" s="154">
        <f ca="1">IFERROR(NOW()-F4,"")</f>
        <v>11.675643865739403</v>
      </c>
      <c r="H4" s="153">
        <v>45948.661111111112</v>
      </c>
      <c r="I4" s="152" t="str">
        <f>IFERROR(VLOOKUP(D4,DB!A:F,6,0),"")</f>
        <v>SCECO</v>
      </c>
      <c r="J4" s="152" t="str">
        <f>IFERROR(VLOOKUP(D4,DB!A:G,7,0),"")</f>
        <v>Dead</v>
      </c>
      <c r="K4" s="152" t="s">
        <v>39119</v>
      </c>
      <c r="L4" s="152" t="str">
        <f>IFERROR(VLOOKUP(D4,DB!A:I,9,0),"")</f>
        <v>Latis</v>
      </c>
    </row>
    <row r="5" spans="1:13" ht="15">
      <c r="A5" s="152"/>
      <c r="B5" s="152" t="str">
        <f>IFERROR(VLOOKUP(D5,DB!A:K,11,0),"")</f>
        <v/>
      </c>
      <c r="C5" s="152"/>
      <c r="D5" s="152"/>
      <c r="E5" s="152"/>
      <c r="F5" s="153"/>
      <c r="G5" s="154">
        <f ca="1">IFERROR(NOW()-F5,"")</f>
        <v>45960.336754976852</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45960.336754976852</v>
      </c>
      <c r="H6" s="153"/>
      <c r="I6" s="152" t="str">
        <f>IFERROR(VLOOKUP(D6,DB!A:F,6,0),"")</f>
        <v/>
      </c>
      <c r="J6" s="152" t="str">
        <f>IFERROR(VLOOKUP(D6,DB!A:G,7,0),"")</f>
        <v/>
      </c>
      <c r="K6" s="152"/>
      <c r="L6" s="152" t="str">
        <f>IFERROR(VLOOKUP(D6,DB!A:I,9,0),"")</f>
        <v/>
      </c>
    </row>
    <row r="7" spans="1:13" ht="15">
      <c r="A7" s="152"/>
      <c r="B7" s="152" t="str">
        <f>IFERROR(VLOOKUP(D7,DB!A:K,11,0),"")</f>
        <v/>
      </c>
      <c r="C7" s="152"/>
      <c r="D7"/>
      <c r="E7" s="152"/>
      <c r="F7" s="153"/>
      <c r="G7" s="154">
        <f ca="1">IFERROR(NOW()-F7,"")</f>
        <v>45960.336754976852</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45960.336754976852</v>
      </c>
      <c r="H8" s="153"/>
      <c r="I8" s="152" t="str">
        <f>IFERROR(VLOOKUP(D8,DB!A:F,6,0),"")</f>
        <v/>
      </c>
      <c r="J8" s="152" t="str">
        <f>IFERROR(VLOOKUP(D8,DB!A:G,7,0),"")</f>
        <v/>
      </c>
      <c r="K8" s="152"/>
      <c r="L8" s="152" t="str">
        <f>IFERROR(VLOOKUP(D8,DB!A:I,9,0),"")</f>
        <v/>
      </c>
    </row>
    <row r="9" spans="1:13" ht="15">
      <c r="A9" s="152"/>
      <c r="B9" s="152" t="str">
        <f>IFERROR(VLOOKUP(D9,DB!A:K,11,0),"")</f>
        <v/>
      </c>
      <c r="C9" s="152"/>
      <c r="D9"/>
      <c r="E9" s="152"/>
      <c r="F9" s="153"/>
      <c r="G9" s="154">
        <f ca="1">IFERROR(NOW()-F9,"")</f>
        <v>45960.336754976852</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45960.336754976852</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45960.336754976852</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45960.336754976852</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45960.336754976852</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45960.336754976852</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45960.336754976852</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45960.336754976852</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45960.336754976852</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45960.336754976852</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45960.336754976852</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45960.336754976852</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45960.336754976852</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45960.336754976852</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45960.336754976852</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45960.336754976852</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45960.336754976852</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45960.336754976852</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45960.336754976852</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45960.336754976852</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45960.336754976852</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45960.336754976852</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45960.336754976852</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45960.336754976852</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45960.336754976852</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45960.336754976852</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45960.336754976852</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45960.336754976852</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45960.336754976852</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45960.336754976852</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45960.336754976852</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45960.336754976852</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45960.336754976852</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45960.336754976852</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45960.336754976852</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45960.336754976852</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45960.336754976852</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45960.336754976852</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45960.336754976852</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45960.336754976852</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45960.336754976852</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45960.336754976852</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45960.336754976852</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45960.336754976852</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45960.336754976852</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45960.336754976852</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45960.336754976852</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45960.336754976852</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45960.336754976852</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45960.336754976852</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45960.336754976852</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45960.336754976852</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45960.336754976852</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45960.336754976852</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45960.336754976852</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45960.336754976852</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45960.336754976852</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45960.336754976852</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45960.336754976852</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45960.336754976852</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45960.336754976852</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45960.336754976852</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45960.336754976852</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45960.336754976852</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45960.336754976852</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45960.336754976852</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45960.336754976852</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45960.336754976852</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45960.336754976852</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45960.336754976852</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45960.336754976852</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45960.336754976852</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45960.336754976852</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45960.336754976852</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45960.336754976852</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45960.336754976852</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45960.336754976852</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45960.336754976852</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45960.336754976852</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45960.336754976852</v>
      </c>
      <c r="H88" s="153"/>
      <c r="I88" s="152" t="str">
        <f>IFERROR(VLOOKUP(D88,DB!A:F,6,0),"")</f>
        <v/>
      </c>
      <c r="J88" s="152" t="str">
        <f>IFERROR(VLOOKUP(D88,DB!A:G,7,0),"")</f>
        <v/>
      </c>
      <c r="K88" s="152"/>
      <c r="L88" s="152" t="str">
        <f>IFERROR(VLOOKUP(D88,DB!A:I,9,0),"")</f>
        <v/>
      </c>
    </row>
    <row r="89" spans="1:12" ht="15">
      <c r="A89" s="158"/>
      <c r="B89" s="158" t="str">
        <f>IFERROR(VLOOKUP(D89,DB!A:K,11,0),"")</f>
        <v/>
      </c>
      <c r="C89" s="158"/>
      <c r="D89" s="158"/>
      <c r="E89" s="158"/>
      <c r="F89" s="159"/>
      <c r="G89" s="160">
        <f ca="1">IFERROR(NOW()-F89,"")</f>
        <v>45960.336754976852</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45960.336754976852</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45960.336754976852</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45960.336754976852</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45960.336754976852</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45960.336754976852</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45960.336754976852</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45960.336754976852</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45960.336754976852</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45960.336754976852</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45960.336754976852</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45960.336754976852</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45960.336754976852</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45960.336754976852</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45960.336754976852</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45960.336754976852</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45960.336754976852</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45960.336754976852</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45960.336754976852</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45960.336754976852</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45960.336754976852</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45960.336754976852</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45960.336754976852</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45960.336754976852</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45960.336754976852</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45960.336754976852</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45960.336754976852</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45960.336754976852</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45960.336754976852</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45960.336754976852</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45960.336754976852</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45960.336754976852</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45960.336754976852</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45960.336754976852</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45960.336754976852</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45960.336754976852</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45960.336754976852</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45960.336754976852</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45960.336754976852</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45960.336754976852</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45960.336754976852</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45960.336754976852</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45960.336754976852</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45960.336754976852</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45960.336754976852</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45960.336754976852</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45960.336754976852</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45960.336754976852</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45960.336754976852</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45960.336754976852</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45960.336754976852</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45960.336754976852</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45960.336754976852</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45960.336754976852</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45960.336754976852</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45960.336754976852</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45960.336754976852</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45960.336754976852</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45960.336754976852</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45960.336754976852</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45960.336754976852</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45960.336754976852</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45960.336754976852</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45960.336754976852</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45960.336754976852</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45960.336754976852</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45960.336754976852</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45960.336754976852</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45960.336754976852</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45960.336754976852</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45960.336754976852</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45960.336754976852</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45960.336754976852</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45960.336754976852</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45960.336754976852</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45960.336754976852</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45960.336754976852</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45960.336754976852</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45960.336754976852</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45960.336754976852</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45960.336754976852</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45960.336754976852</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45960.336754976852</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45960.336754976852</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45960.336754976852</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45960.336754976852</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45960.336754976852</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45960.336754976852</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45960.336754976852</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45960.336754976852</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45960.336754976852</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45960.336754976852</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45960.336754976852</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45960.336754976852</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45960.336754976852</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45960.336754976852</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45960.336754976852</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45960.336754976852</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45960.336754976852</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45960.336754976852</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45960.336754976852</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45960.336754976852</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45960.336754976852</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45960.336754976852</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45960.336754976852</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45960.336754976852</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45960.336754976852</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45960.336754976852</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45960.336754976852</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45960.336754976852</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45960.336754976852</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45960.336754976852</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45960.336754976852</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45960.336754976852</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45960.336754976852</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45960.336754976852</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45960.336754976852</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45960.336754976852</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45960.336754976852</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45960.336754976852</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45960.336754976852</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45960.336754976852</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45960.336754976852</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45960.336754976852</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45960.336754976852</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45960.336754976852</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45960.336754976852</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45960.336754976852</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45960.336754976852</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45960.336754976852</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45960.336754976852</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45960.336754976852</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45960.336754976852</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45960.336754976852</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45960.336754976852</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45960.336754976852</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45960.336754976852</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45960.336754976852</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45960.336754976852</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45960.336754976852</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45960.336754976852</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45960.336754976852</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45960.336754976852</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45960.336754976852</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45960.336754976852</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45960.336754976852</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45960.336754976852</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45960.336754976852</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45960.336754976852</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45960.336754976852</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45960.336754976852</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45960.336754976852</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45960.336754976852</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45960.336754976852</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45960.336754976852</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45960.336754976852</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45960.336754976852</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45960.336754976852</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45960.336754976852</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45960.336754976852</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45960.336754976852</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45960.336754976852</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45960.336754976852</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45960.336754976852</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45960.336754976852</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45960.336754976852</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45960.336754976852</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45960.336754976852</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45960.336754976852</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45960.336754976852</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45960.336754976852</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45960.336754976852</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45960.336754976852</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45960.336754976852</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45960.336754976852</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45960.336754976852</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45960.336754976852</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45960.336754976852</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45960.336754976852</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45960.336754976852</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45960.336754976852</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45960.336754976852</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45960.336754976852</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45960.336754976852</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45960.336754976852</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45960.336754976852</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45960.336754976852</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45960.336754976852</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45960.336754976852</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45960.336754976852</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45960.336754976852</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45960.336754976852</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45960.336754976852</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45960.336754976852</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45960.336754976852</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45960.336754976852</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45960.336754976852</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45960.336754976852</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45960.336754976852</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45960.336754976852</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45960.336754976852</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45960.336754976852</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45960.336754976852</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45960.336754976852</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45960.336754976852</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45960.336754976852</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45960.336754976852</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45960.336754976852</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45960.336754976852</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45960.336754976852</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45960.336754976852</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45960.336754976852</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45960.336754976852</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45960.336754976852</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45960.336754976852</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45960.336754976852</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45960.336754976852</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45960.336754976852</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45960.336754976852</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45960.336754976852</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45960.336754976852</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45960.336754976852</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45960.336754976852</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45960.336754976852</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45960.336754976852</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45960.336754976852</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45960.336754976852</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45960.336754976852</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45960.336754976852</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45960.336754976852</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45960.336754976852</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45960.336754976852</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45960.336754976852</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45960.336754976852</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45960.336754976852</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45960.336754976852</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45960.336754976852</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45960.336754976852</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45960.336754976852</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45960.336754976852</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45960.336754976852</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45960.336754976852</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45960.336754976852</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45960.336754976852</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45960.336754976852</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45960.336754976852</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45960.336754976852</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45960.336754976852</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45960.336754976852</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45960.336754976852</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45960.336754976852</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45960.336754976852</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45960.336754976852</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45960.336754976852</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45960.336754976852</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45960.336754976852</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45960.336754976852</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45960.336754976852</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45960.336754976852</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45960.336754976852</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45960.336754976852</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45960.336754976852</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45960.336754976852</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45960.336754976852</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45960.336754976852</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45960.336754976852</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45960.336754976852</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45960.336754976852</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45960.336754976852</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45960.336754976852</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45960.336754976852</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45960.336754976852</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45960.336754976852</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45960.336754976852</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45960.336754976852</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45960.336754976852</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45960.336754976852</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45960.336754976852</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45960.336754976852</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45960.336754976852</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45960.336754976852</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45960.336754976852</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45960.336754976852</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45960.336754976852</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45960.336754976852</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45960.336754976852</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45960.336754976852</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45960.336754976852</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45960.336754976852</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45960.336754976852</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45960.336754976852</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45960.336754976852</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45960.336754976852</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45960.336754976852</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45960.336754976852</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45960.336754976852</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45960.336754976852</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45960.336754976852</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45960.336754976852</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45960.336754976852</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45960.336754976852</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45960.336754976852</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45960.336754976852</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45960.336754976852</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45960.336754976852</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45960.336754976852</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45960.336754976852</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45960.336754976852</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45960.336754976852</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45960.336754976852</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45960.336754976852</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45960.336754976852</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45960.336754976852</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45960.336754976852</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45960.336754976852</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45960.336754976852</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45960.336754976852</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45960.336754976852</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45960.336754976852</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45960.336754976852</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45960.336754976852</v>
      </c>
      <c r="H409" s="159"/>
      <c r="I409" s="158" t="str">
        <f>IFERROR(VLOOKUP(D409,DB!A:F,6,0),"")</f>
        <v/>
      </c>
      <c r="J409" s="158" t="str">
        <f>IFERROR(VLOOKUP(D409,DB!A:G,7,0),"")</f>
        <v/>
      </c>
      <c r="K409" s="158"/>
      <c r="L409" s="158" t="str">
        <f>IFERROR(VLOOKUP(D409,DB!A:I,9,0),"")</f>
        <v/>
      </c>
    </row>
    <row r="410" spans="1:12" ht="15"/>
    <row r="411" spans="1:12" ht="15"/>
    <row r="412" spans="1:12" ht="15"/>
    <row r="413" spans="1:12" ht="15"/>
    <row r="414" spans="1:12" ht="15"/>
    <row r="415" spans="1:12" ht="15"/>
    <row r="416" spans="1:12"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9" ht="15"/>
    <row r="520" ht="15"/>
    <row r="522" ht="15"/>
    <row r="523" ht="15"/>
    <row r="524" ht="15"/>
    <row r="525" ht="15"/>
    <row r="527" ht="15"/>
    <row r="528" ht="15"/>
    <row r="535" ht="15"/>
    <row r="536" ht="15"/>
    <row r="537" ht="15"/>
    <row r="538" ht="15"/>
    <row r="539" ht="15"/>
    <row r="540" ht="15"/>
    <row r="543" ht="15"/>
    <row r="544" ht="15"/>
    <row r="545" ht="15"/>
    <row r="546" ht="15"/>
    <row r="547" ht="15"/>
    <row r="548" ht="15"/>
    <row r="549" ht="15"/>
    <row r="550" ht="15"/>
    <row r="551" ht="15"/>
    <row r="552" ht="15"/>
    <row r="553" ht="15"/>
    <row r="554"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10" ht="15"/>
    <row r="611" ht="15"/>
    <row r="648" ht="15"/>
    <row r="649" ht="15"/>
    <row r="650" ht="15"/>
    <row r="651" ht="15"/>
    <row r="652" ht="15"/>
    <row r="653" ht="15"/>
    <row r="654" ht="15"/>
    <row r="655" ht="15"/>
    <row r="656" ht="15"/>
    <row r="657"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8" ht="15"/>
    <row r="739" ht="15"/>
    <row r="740" ht="15"/>
    <row r="742" ht="15"/>
    <row r="743"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6" ht="15"/>
    <row r="777" ht="15"/>
    <row r="947" ht="15"/>
    <row r="948" ht="15"/>
    <row r="949" ht="15"/>
    <row r="950" ht="15"/>
    <row r="951" ht="15"/>
    <row r="952" ht="15"/>
    <row r="958" ht="15"/>
    <row r="959" ht="15"/>
    <row r="960" ht="15"/>
    <row r="961" ht="15"/>
    <row r="962" ht="15"/>
    <row r="963" ht="15"/>
    <row r="964"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5" ht="15"/>
    <row r="1016" ht="15"/>
    <row r="1022" ht="15"/>
    <row r="1023" ht="15"/>
    <row r="1025" ht="15"/>
    <row r="1026" ht="15"/>
    <row r="1027" ht="15"/>
    <row r="1028" ht="15"/>
    <row r="1029" ht="15"/>
    <row r="1030" ht="15"/>
    <row r="1031" ht="15"/>
    <row r="1033" ht="15"/>
    <row r="1034" ht="15"/>
    <row r="1035"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4" ht="15"/>
    <row r="1105" ht="15"/>
    <row r="1106" ht="15"/>
    <row r="1107" ht="15"/>
    <row r="1108" ht="15"/>
    <row r="1109" ht="15"/>
    <row r="1110" ht="15"/>
    <row r="1111" ht="15"/>
    <row r="1112" ht="15"/>
    <row r="1113" ht="15"/>
    <row r="1114" ht="15"/>
    <row r="1115" ht="15"/>
    <row r="1116" ht="15"/>
    <row r="1117" ht="15"/>
    <row r="1119" ht="15"/>
    <row r="1120" ht="15"/>
    <row r="1121" ht="15"/>
    <row r="1122" ht="15"/>
    <row r="1123" ht="15"/>
    <row r="1124" ht="15"/>
    <row r="1125" ht="15"/>
    <row r="1126" ht="15"/>
    <row r="1127" ht="15"/>
    <row r="1128" ht="15"/>
    <row r="1129" ht="15"/>
    <row r="1130" ht="15"/>
    <row r="1133" ht="15"/>
    <row r="1134" ht="15"/>
    <row r="1135" ht="15"/>
    <row r="1136" ht="15"/>
    <row r="1137" ht="15"/>
    <row r="1138" ht="15"/>
    <row r="1139" ht="15"/>
    <row r="1141" ht="15"/>
    <row r="1142" ht="15"/>
    <row r="1143" ht="15"/>
    <row r="1144" ht="15"/>
    <row r="1145" ht="15"/>
    <row r="1146" ht="15"/>
    <row r="1147" ht="15"/>
    <row r="1148" ht="15"/>
    <row r="1149" ht="15"/>
    <row r="1150" ht="15"/>
    <row r="1151" ht="15"/>
    <row r="1153" ht="15"/>
    <row r="1154" ht="15"/>
    <row r="1155" ht="15"/>
    <row r="1156" ht="15"/>
    <row r="1157" ht="15"/>
    <row r="1158" ht="15"/>
    <row r="1159" ht="15"/>
    <row r="1160" ht="15"/>
    <row r="1161" ht="15"/>
    <row r="1162" ht="15"/>
    <row r="1170" ht="15"/>
    <row r="1171" ht="15"/>
    <row r="1174" ht="15"/>
    <row r="1175" ht="15"/>
    <row r="1176" ht="15"/>
    <row r="1177" ht="15"/>
    <row r="1178" ht="15"/>
    <row r="1179" ht="15"/>
    <row r="1180" ht="15"/>
    <row r="1181" ht="15"/>
    <row r="1184" ht="15"/>
    <row r="1185" ht="15"/>
    <row r="1186" ht="15"/>
    <row r="1187" ht="15"/>
    <row r="1188" ht="15"/>
    <row r="1189" ht="15"/>
    <row r="1190" ht="15"/>
    <row r="1191" ht="15"/>
    <row r="1192" ht="15"/>
    <row r="1193" ht="15"/>
    <row r="1194" ht="15"/>
    <row r="1195" ht="15"/>
    <row r="1197" ht="15"/>
    <row r="1198" ht="15"/>
    <row r="1199" ht="15"/>
    <row r="1202" ht="15"/>
    <row r="1204" ht="15"/>
    <row r="1206" ht="15"/>
    <row r="1209" ht="15"/>
    <row r="1210" ht="15"/>
    <row r="1211" ht="15"/>
    <row r="1213" ht="15"/>
    <row r="1215" ht="15"/>
    <row r="1216" ht="15"/>
    <row r="1217" ht="15"/>
    <row r="1218" ht="15"/>
    <row r="1219" ht="15"/>
    <row r="1221" ht="15"/>
    <row r="1222" ht="15"/>
    <row r="1223" ht="15"/>
    <row r="1224" ht="15"/>
    <row r="1226" ht="15"/>
    <row r="1228" ht="15"/>
    <row r="1229" ht="15"/>
    <row r="1231" ht="15"/>
    <row r="1232" ht="15"/>
    <row r="1233" ht="15"/>
    <row r="1234" ht="15"/>
    <row r="1236" ht="15"/>
    <row r="1238" ht="15"/>
    <row r="1239" ht="15"/>
    <row r="1240" ht="15"/>
    <row r="1241" ht="15"/>
    <row r="1243" ht="15"/>
    <row r="1244" ht="15"/>
    <row r="1245" ht="15"/>
    <row r="1246" ht="15"/>
    <row r="1247" ht="15"/>
    <row r="1248" ht="15"/>
    <row r="1249" ht="15"/>
    <row r="1252" ht="15"/>
    <row r="1254" ht="15"/>
    <row r="1255" ht="15"/>
    <row r="1256" ht="15"/>
    <row r="1257" ht="15"/>
    <row r="1258" ht="15"/>
    <row r="1259" ht="15"/>
    <row r="1260" ht="15"/>
    <row r="1261" ht="15"/>
    <row r="1264" ht="15"/>
    <row r="1265" ht="15"/>
    <row r="1267" ht="15"/>
    <row r="1269" ht="15"/>
    <row r="1270" ht="15"/>
    <row r="1271" ht="15"/>
    <row r="1272" ht="15"/>
    <row r="1273" ht="15"/>
    <row r="1277" ht="15"/>
    <row r="1278" ht="15"/>
    <row r="1280" ht="15"/>
    <row r="1281" ht="15"/>
    <row r="1284" ht="15"/>
    <row r="1285" ht="15"/>
    <row r="1289" ht="15"/>
    <row r="1296" ht="15"/>
  </sheetData>
  <dataValidations count="2">
    <dataValidation allowBlank="1" showInputMessage="1" showErrorMessage="1" sqref="E1" xr:uid="{920C6338-E771-4DAE-8C89-92A9093EA4DE}"/>
    <dataValidation type="list" allowBlank="1" showInputMessage="1" showErrorMessage="1" sqref="E2:E409"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59"/>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45960.336754976852</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45960.336754976852</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45960.336754976852</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45960.336754976852</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45960.336754976852</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45960.336754976852</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45960.336754976852</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45960.336754976852</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45960.336754976852</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45960.336754976852</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45960.336754976852</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45960.336754976852</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45960.336754976852</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45960.336754976852</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45960.336754976852</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45960.336754976852</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45960.336754976852</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45960.336754976852</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45960.336754976852</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45960.336754976852</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45960.336754976852</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45960.336754976852</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45960.336754976852</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45960.336754976852</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45960.336754976852</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45960.336754976852</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45960.336754976852</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45960.336754976852</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45960.336754976852</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45960.336754976852</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45960.336754976852</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45960.336754976852</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45960.336754976852</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45960.336754976852</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45960.336754976852</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45960.336754976852</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45960.336754976852</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45960.336754976852</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45960.336754976852</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45960.336754976852</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45960.336754976852</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45960.336754976852</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45960.336754976852</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45960.336754976852</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45960.336754976852</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45960.336754976852</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45960.336754976852</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45960.336754976852</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45960.336754976852</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45960.336754976852</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45960.336754976852</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45960.336754976852</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45960.336754976852</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45960.336754976852</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45960.336754976852</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45960.336754976852</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45960.336754976852</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45960.336754976852</v>
      </c>
      <c r="H59" s="107"/>
      <c r="I59" s="103" t="str">
        <f>IFERROR(VLOOKUP(D59,DB!A:F,6,0),"")</f>
        <v/>
      </c>
      <c r="J59" s="102" t="str">
        <f>IFERROR(VLOOKUP(D59,DB!A:G,7,0),"")</f>
        <v/>
      </c>
      <c r="K59" s="108"/>
      <c r="L59" s="109" t="str">
        <f>IFERROR(VLOOKUP(D59,DB!A:I,9,0),"")</f>
        <v/>
      </c>
    </row>
  </sheetData>
  <dataValidations count="2">
    <dataValidation allowBlank="1" showInputMessage="1" showErrorMessage="1" sqref="E1" xr:uid="{380493DB-286A-4683-AF55-C78F04945A49}"/>
    <dataValidation type="list" allowBlank="1" showInputMessage="1" showErrorMessage="1" sqref="E2:E59"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2025-10-30T05:06:06Z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