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75" documentId="120_S{2AC9BD13-BADA-5192-A53E-5A8FF88502F6}" xr6:coauthVersionLast="47" xr6:coauthVersionMax="47" xr10:uidLastSave="{5B275140-2B38-4E10-A7B0-0BE1D7CE3F0E}"/>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8"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<sst xmlns="http://schemas.openxmlformats.org/spreadsheetml/2006/main" count="181515" uniqueCount="39134">
  <si>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</si>
  <si>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</si>
  <si>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</si>
  <si>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</si>
  <si>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</si>
  <si>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</si>
  <si>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</si>
  <si>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</si>
  <si>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</si>
  <si>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</si>
  <si>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</si>
  <si>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</si>
  <si>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</si>
  <si>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</si>
  <si>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</si>
  <si>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</si>
  <si>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</si>
  <si>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</si>
  <si>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</si>
  <si>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</si>
  <si>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</si>
  <si>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</si>
  <si>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</si>
  <si>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</si>
  <si>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</si>
  <si>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</si>
  <si>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</si>
  <si>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</si>
  <si>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</si>
  <si>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</si>
  <si>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</si>
  <si>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</si>
  <si>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</si>
  <si>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</si>
  <si>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</si>
  <si>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</si>
  <si>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</si>
  <si>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</si>
  <si>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</si>
  <si>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</si>
  <si>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</si>
  <si>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</si>
  <si>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</si>
  <si>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</si>
  <si>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</si>
  <si>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</si>
  <si>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</si>
  <si>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</si>
  <si>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</si>
  <si>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</si>
  <si>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</si>
  <si>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</si>
  <si>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</si>
  <si>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</si>
  <si>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</si>
  <si>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</si>
  <si>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</si>
  <si>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</si>
  <si>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</si>
  <si>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</si>
  <si>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</si>
  <si>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</si>
  <si>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</si>
  <si>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</si>
  <si>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</si>
  <si>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</si>
  <si>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</si>
  <si>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</si>
  <si>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</si>
  <si>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</si>
  <si>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</si>
  <si>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</si>
  <si>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</si>
  <si>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</si>
  <si>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</si>
  <si>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</si>
  <si>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</si>
  <si>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</si>
  <si>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</si>
  <si>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</si>
  <si>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</si>
  <si>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</si>
  <si>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</si>
  <si>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</si>
  <si>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</si>
  <si>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</si>
  <si>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</si>
  <si>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</si>
  <si>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</si>
  <si>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</si>
  <si>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</si>
  <si>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</si>
  <si>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</si>
  <si>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</si>
  <si>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</si>
  <si>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</si>
  <si>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</si>
  <si>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</si>
  <si>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</si>
  <si>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</si>
  <si>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</si>
  <si>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</si>
  <si>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</si>
  <si>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</si>
  <si>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</si>
  <si>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</si>
  <si>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</si>
  <si>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</si>
  <si>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</si>
  <si>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</si>
  <si>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</si>
  <si>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</si>
  <si>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</si>
  <si>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</si>
  <si>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</si>
  <si>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</si>
  <si>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</si>
  <si>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</si>
  <si>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</si>
  <si>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</si>
  <si>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</si>
  <si>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</si>
  <si>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</si>
  <si>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</si>
  <si>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</si>
  <si>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</si>
  <si>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</si>
  <si>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</si>
  <si>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</si>
  <si>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</si>
  <si>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</si>
  <si>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</si>
  <si>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</si>
  <si>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</si>
  <si>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</si>
  <si>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</si>
  <si>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</si>
  <si>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</si>
  <si>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</si>
  <si>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</si>
  <si>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</si>
  <si>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</si>
  <si>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</si>
  <si>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</si>
  <si>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</si>
  <si>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</si>
  <si>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</si>
  <si>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</si>
  <si>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</si>
  <si>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</si>
  <si>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</si>
  <si>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</si>
  <si>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</si>
  <si>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</si>
  <si>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</si>
  <si>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</si>
  <si>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</si>
  <si>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</si>
  <si>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</si>
  <si>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</si>
  <si>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</si>
  <si>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</si>
  <si>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</si>
  <si>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</si>
  <si>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</si>
  <si>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</si>
  <si>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</si>
  <si>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</si>
  <si>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</si>
  <si>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</si>
  <si>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</si>
  <si>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</si>
  <si>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</si>
  <si>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</si>
  <si>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</si>
  <si>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</si>
  <si>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</si>
  <si>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</si>
  <si>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</si>
  <si>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</si>
  <si>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</si>
  <si>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</si>
  <si>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</si>
  <si>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</si>
  <si>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</si>
  <si>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</si>
  <si>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</si>
  <si>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</si>
  <si>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</si>
  <si>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</si>
  <si>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</si>
  <si>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</si>
  <si>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</si>
  <si>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</si>
  <si>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</si>
  <si>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</si>
  <si>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</si>
  <si>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</si>
  <si>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</si>
  <si>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</si>
  <si>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</si>
  <si>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</si>
  <si>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</si>
  <si>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</si>
  <si>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</si>
  <si>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</si>
  <si>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</si>
  <si>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</si>
  <si>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</si>
  <si>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</si>
  <si>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</si>
  <si>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</si>
  <si>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</si>
  <si>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</si>
  <si>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</si>
  <si>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</si>
  <si>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</si>
  <si>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</si>
  <si>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</si>
  <si>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</si>
  <si>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</si>
  <si>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</si>
  <si>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</si>
  <si>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</si>
  <si>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</si>
  <si>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</si>
  <si>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</si>
  <si>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</si>
  <si>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</si>
  <si>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</si>
  <si>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</si>
  <si>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</si>
  <si>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</si>
  <si>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</si>
  <si>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</si>
  <si>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</si>
  <si>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</si>
  <si>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</si>
  <si>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</si>
  <si>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</si>
  <si>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</si>
  <si>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</si>
  <si>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</si>
  <si>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</si>
  <si>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</si>
  <si>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</si>
  <si>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</si>
  <si>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</si>
  <si>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</si>
  <si>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</si>
  <si>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</si>
  <si>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</si>
  <si>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</si>
  <si>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</si>
  <si>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</si>
  <si>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</si>
  <si>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</si>
  <si>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</si>
  <si>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</si>
  <si>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</si>
  <si>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</si>
  <si>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</si>
  <si>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</si>
  <si>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</si>
  <si>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</si>
  <si>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</si>
  <si>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</si>
  <si>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</si>
  <si>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</si>
  <si>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</si>
  <si>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</si>
  <si>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</si>
  <si>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</si>
  <si>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</si>
  <si>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</si>
  <si>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</si>
  <si>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</si>
  <si>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</si>
  <si>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</si>
  <si>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</si>
  <si>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</si>
  <si>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</si>
  <si>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</si>
  <si>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</si>
  <si>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</si>
  <si>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</si>
  <si>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</si>
  <si>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</si>
  <si>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</si>
  <si>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</si>
  <si>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</si>
  <si>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</si>
  <si>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</si>
  <si>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</si>
  <si>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</si>
  <si>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</si>
  <si>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</si>
  <si>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</si>
  <si>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</si>
  <si>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</si>
  <si>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</si>
  <si>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</si>
  <si>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</si>
  <si>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</si>
  <si>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</si>
  <si>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</si>
  <si>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</si>
  <si>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</si>
  <si>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</si>
  <si>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</si>
  <si>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</si>
  <si>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</si>
  <si>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</si>
  <si>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</si>
  <si>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</si>
  <si>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</si>
  <si>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</si>
  <si>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</si>
  <si>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</si>
  <si>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</si>
  <si>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</si>
  <si>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</si>
  <si>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</si>
  <si>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</si>
  <si>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</si>
  <si>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</si>
  <si>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</si>
  <si>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</si>
  <si>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</si>
  <si>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</si>
  <si>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</si>
  <si>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</si>
  <si>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</si>
  <si>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</si>
  <si>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</si>
  <si>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</si>
  <si>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</si>
  <si>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</si>
  <si>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</si>
  <si>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</si>
  <si>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</si>
  <si>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</si>
  <si>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</si>
  <si>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</si>
  <si>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</si>
  <si>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</si>
  <si>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</si>
  <si>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</si>
  <si>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</si>
  <si>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</si>
  <si>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</si>
  <si>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</si>
  <si>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</si>
  <si>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</si>
  <si>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</si>
  <si>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</si>
  <si>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</si>
  <si>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</si>
  <si>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</si>
  <si>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</si>
  <si>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</si>
  <si>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</si>
  <si>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</si>
  <si>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</si>
  <si>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</si>
  <si>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</si>
  <si>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</si>
  <si>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</si>
  <si>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</si>
  <si>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</si>
  <si>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</si>
  <si>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</si>
  <si>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</si>
  <si>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</si>
  <si>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</si>
  <si>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</si>
  <si>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</si>
  <si>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</si>
  <si>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</si>
  <si>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</si>
  <si>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</si>
  <si>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</si>
  <si>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</si>
  <si>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</si>
  <si>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</si>
  <si>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</si>
  <si>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</si>
  <si>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</si>
  <si>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</si>
  <si>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</si>
  <si>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</si>
  <si>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</si>
  <si>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</si>
  <si>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</si>
  <si>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</si>
  <si>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</si>
  <si>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</si>
  <si>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</si>
  <si>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</si>
  <si>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</si>
  <si>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</si>
  <si>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</si>
  <si>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</si>
  <si>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</si>
  <si>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</si>
  <si>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</si>
  <si>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</si>
  <si>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</si>
  <si>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</si>
  <si>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</si>
  <si>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</si>
  <si>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</si>
  <si>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</si>
  <si>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</si>
  <si>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</si>
  <si>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</si>
  <si>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</si>
  <si>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</si>
  <si>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</si>
  <si>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</si>
  <si>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</si>
  <si>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</si>
  <si>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</si>
  <si>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</si>
  <si>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</si>
  <si>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</si>
  <si>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</si>
  <si>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</si>
  <si>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</si>
  <si>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</si>
  <si>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</si>
  <si>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</si>
  <si>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</si>
  <si>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</si>
  <si>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</si>
  <si>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</si>
  <si>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</si>
  <si>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</si>
  <si>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</si>
  <si>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</si>
  <si>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</si>
  <si>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</si>
  <si>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</si>
  <si>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</si>
  <si>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</si>
  <si>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</si>
  <si>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</si>
  <si>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</si>
  <si>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</si>
  <si>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</si>
  <si>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</si>
  <si>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</si>
  <si>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</si>
  <si>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</si>
  <si>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</si>
  <si>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</si>
  <si>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</si>
  <si>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</si>
  <si>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</si>
  <si>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</si>
  <si>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</si>
  <si>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</si>
  <si>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</si>
  <si>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</si>
  <si>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</si>
  <si>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</si>
  <si>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</si>
  <si>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</si>
  <si>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</si>
  <si>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</si>
  <si>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</si>
  <si>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</si>
  <si>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</si>
  <si>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</si>
  <si>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</si>
  <si>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</si>
  <si>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</si>
  <si>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</si>
  <si>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</si>
  <si>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</si>
  <si>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</si>
  <si>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</si>
  <si>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</si>
  <si>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</si>
  <si>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</si>
  <si>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</si>
  <si>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</si>
  <si>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</si>
  <si>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</si>
  <si>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</si>
  <si>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</si>
  <si>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</si>
  <si>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</si>
  <si>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</si>
  <si>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</si>
  <si>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</si>
  <si>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</si>
  <si>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</si>
  <si>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</si>
  <si>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</si>
  <si>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</si>
  <si>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</si>
  <si>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</si>
  <si>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</si>
  <si>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</si>
  <si>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</si>
  <si>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</si>
  <si>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</si>
  <si>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</si>
  <si>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</si>
  <si>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</si>
  <si>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</si>
  <si>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</si>
  <si>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</si>
  <si>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</si>
  <si>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</si>
  <si>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</si>
  <si>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</si>
  <si>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</si>
  <si>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</si>
  <si>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</si>
  <si>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</si>
  <si>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</si>
  <si>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</si>
  <si>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</si>
  <si>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</si>
  <si>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</si>
  <si>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</si>
  <si>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</si>
  <si>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</si>
  <si>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</si>
  <si>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</si>
  <si>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</si>
  <si>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</si>
  <si>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</si>
  <si>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</si>
  <si>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</si>
  <si>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</si>
  <si>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</si>
  <si>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</si>
  <si>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</si>
  <si>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</si>
  <si>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</si>
  <si>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</si>
  <si>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</si>
  <si>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</si>
  <si>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</si>
  <si>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</si>
  <si>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</si>
  <si>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</si>
  <si>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</si>
  <si>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</si>
  <si>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</si>
  <si>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</si>
  <si>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</si>
  <si>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</si>
  <si>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</si>
  <si>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</si>
  <si>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</si>
  <si>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</si>
  <si>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</si>
  <si>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</si>
  <si>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</si>
  <si>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</si>
  <si>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</si>
  <si>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</si>
  <si>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</si>
  <si>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</si>
  <si>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</si>
  <si>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</si>
  <si>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</si>
  <si>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</si>
  <si>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</si>
  <si>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</si>
  <si>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</si>
  <si>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</si>
  <si>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</si>
  <si>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</si>
  <si>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</si>
  <si>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</si>
  <si>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</si>
  <si>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</si>
  <si>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</si>
  <si>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</si>
  <si>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</si>
  <si>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</si>
  <si>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</si>
  <si>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</si>
  <si>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</si>
  <si>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</si>
  <si>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</si>
  <si>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</si>
  <si>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</si>
  <si>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</si>
  <si>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</si>
  <si>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</si>
  <si>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</si>
  <si>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</si>
  <si>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</si>
  <si>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</si>
  <si>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</si>
  <si>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</si>
  <si>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</si>
  <si>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</si>
  <si>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</si>
  <si>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</si>
  <si>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</si>
  <si>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</si>
  <si>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</si>
  <si>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</si>
  <si>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</si>
  <si>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</si>
  <si>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</si>
  <si>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</si>
  <si>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</si>
  <si>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</si>
  <si>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</si>
  <si>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</si>
  <si>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</si>
  <si>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</si>
  <si>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</si>
  <si>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</si>
  <si>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</si>
  <si>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</si>
  <si>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</si>
  <si>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</si>
  <si>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</si>
  <si>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</si>
  <si>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</si>
  <si>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</si>
  <si>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</si>
  <si>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</si>
  <si>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</si>
  <si>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</si>
  <si>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</si>
  <si>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</si>
  <si>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</si>
  <si>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</si>
  <si>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</si>
  <si>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</si>
  <si>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</si>
  <si>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</si>
  <si>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</si>
  <si>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</si>
  <si>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</si>
  <si>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</si>
  <si>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</si>
  <si>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</si>
  <si>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</si>
  <si>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</si>
  <si>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</si>
  <si>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</si>
  <si>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</si>
  <si>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</si>
  <si>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</si>
  <si>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</si>
  <si>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</si>
  <si>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</si>
  <si>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</si>
  <si>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</si>
  <si>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</si>
  <si>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</si>
  <si>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</si>
  <si>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</si>
  <si>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</si>
  <si>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</si>
  <si>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</si>
  <si>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</si>
  <si>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</si>
  <si>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</si>
  <si>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</si>
  <si>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</si>
  <si>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</si>
  <si>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</si>
  <si>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</si>
  <si>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</si>
  <si>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</si>
  <si>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</si>
  <si>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</si>
  <si>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</si>
  <si>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</si>
  <si>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</si>
  <si>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</si>
  <si>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</si>
  <si>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</si>
  <si>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</si>
  <si>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</si>
  <si>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</si>
  <si>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</si>
  <si>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</si>
  <si>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</si>
  <si>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</si>
  <si>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</si>
  <si>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</si>
  <si>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</si>
  <si>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</si>
  <si>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</si>
  <si>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</si>
  <si>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</si>
  <si>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</si>
  <si>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</si>
  <si>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</si>
  <si>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</si>
  <si>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</si>
  <si>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</si>
  <si>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</si>
  <si>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</si>
  <si>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</si>
  <si>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</si>
  <si>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</si>
  <si>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</si>
  <si>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</si>
  <si>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</si>
  <si>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</si>
  <si>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</si>
  <si>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</si>
  <si>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</si>
  <si>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</si>
  <si>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</si>
  <si>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</si>
  <si>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</si>
  <si>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</si>
  <si>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</si>
  <si>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</si>
  <si>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</si>
  <si>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</si>
  <si>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</si>
  <si>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</si>
  <si>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</si>
  <si>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</si>
  <si>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</si>
  <si>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</si>
  <si>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</si>
  <si>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</si>
  <si>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</si>
  <si>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</si>
  <si>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</si>
  <si>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</si>
  <si>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</si>
  <si>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</si>
  <si>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</si>
  <si>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</si>
  <si>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</si>
  <si>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</si>
  <si>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</si>
  <si>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</si>
  <si>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</si>
  <si>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</si>
  <si>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</si>
  <si>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</si>
  <si>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</si>
  <si>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</si>
  <si>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</si>
  <si>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</si>
  <si>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</si>
  <si>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</si>
  <si>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</si>
  <si>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</si>
  <si>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</si>
  <si>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</si>
  <si>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</si>
  <si>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</si>
  <si>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</si>
  <si>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</si>
  <si>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</si>
  <si>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</si>
  <si>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</si>
  <si>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</si>
  <si>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</si>
  <si>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</si>
  <si>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</si>
  <si>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</si>
  <si>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</si>
  <si>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</si>
  <si>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</si>
  <si>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</si>
  <si>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</si>
  <si>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</si>
  <si>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</si>
  <si>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</si>
  <si>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</si>
  <si>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</si>
  <si>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</si>
  <si>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</si>
  <si>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</si>
  <si>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</si>
  <si>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</si>
  <si>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</si>
  <si>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</si>
  <si>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</si>
  <si>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</si>
  <si>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</si>
  <si>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</si>
  <si>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</si>
  <si>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</si>
  <si>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</si>
  <si>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</si>
  <si>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</si>
  <si>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</si>
  <si>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</si>
  <si>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</si>
  <si>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</si>
  <si>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</si>
  <si>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</si>
  <si>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</si>
  <si>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</si>
  <si>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</si>
  <si>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</si>
  <si>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</si>
  <si>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</si>
  <si>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</si>
  <si>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</si>
  <si>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</si>
  <si>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</si>
  <si>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</si>
  <si>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</si>
  <si>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</si>
  <si>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</si>
  <si>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</si>
  <si>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</si>
  <si>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</si>
  <si>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</si>
  <si>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</si>
  <si>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</si>
  <si>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</si>
  <si>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</si>
  <si>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</si>
  <si>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</si>
  <si>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</si>
  <si>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</si>
  <si>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</si>
  <si>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</si>
  <si>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</si>
  <si>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</si>
  <si>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</si>
  <si>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</si>
  <si>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</si>
  <si>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</si>
  <si>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</si>
  <si>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</si>
  <si>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</si>
  <si>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</si>
  <si>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</si>
  <si>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</si>
  <si>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</si>
  <si>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</si>
  <si>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</si>
  <si>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</si>
  <si>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</si>
  <si>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</si>
  <si>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</si>
  <si>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</si>
  <si>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</si>
  <si>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</si>
  <si>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</si>
  <si>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</si>
  <si>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</si>
  <si>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</si>
  <si>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</si>
  <si>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</si>
  <si>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</si>
  <si>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</si>
  <si>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</si>
  <si>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</si>
  <si>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</si>
  <si>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</si>
  <si>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</si>
  <si>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</si>
  <si>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</si>
  <si>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</si>
  <si>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</si>
  <si>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</si>
  <si>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</si>
  <si>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</si>
  <si>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</si>
  <si>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</si>
  <si>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</si>
  <si>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</si>
  <si>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</si>
  <si>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</si>
  <si>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</si>
  <si>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</si>
  <si>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</si>
  <si>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</si>
  <si>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</si>
  <si>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</si>
  <si>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</si>
  <si>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</si>
  <si>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</si>
  <si>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</si>
  <si>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</si>
  <si>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</si>
  <si>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</si>
  <si>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</si>
  <si>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</si>
  <si>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</si>
  <si>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</si>
  <si>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</si>
  <si>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</si>
  <si>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</si>
  <si>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</si>
  <si>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</si>
  <si>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</si>
  <si>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</si>
  <si>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</si>
  <si>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</si>
  <si>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</si>
  <si>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</si>
  <si>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</si>
  <si>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</si>
  <si>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</si>
  <si>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</si>
  <si>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</si>
  <si>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</si>
  <si>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</si>
  <si>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</si>
  <si>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</si>
  <si>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</si>
  <si>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</si>
  <si>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</si>
  <si>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</si>
  <si>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</si>
  <si>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</si>
  <si>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</si>
  <si>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</si>
  <si>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</si>
  <si>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</si>
  <si>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</si>
  <si>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</si>
  <si>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</si>
  <si>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</si>
  <si>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</si>
  <si>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</si>
  <si>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</si>
  <si>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</si>
  <si>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</si>
  <si>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</si>
  <si>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</si>
  <si>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</si>
  <si>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</si>
  <si>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</si>
  <si>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</si>
  <si>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</si>
  <si>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</si>
  <si>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</si>
  <si>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</si>
  <si>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</si>
  <si>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</si>
  <si>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</si>
  <si>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</si>
  <si>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</si>
  <si>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</si>
  <si>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</si>
  <si>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</si>
  <si>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</si>
  <si>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</si>
  <si>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</si>
  <si>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</si>
  <si>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</si>
  <si>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</si>
  <si>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</si>
  <si>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</si>
  <si>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</si>
  <si>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</si>
  <si>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</si>
  <si>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</si>
  <si>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</si>
  <si>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</si>
  <si>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</si>
  <si>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</si>
  <si>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</si>
  <si>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</si>
  <si>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</si>
  <si>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</si>
  <si>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</si>
  <si>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</si>
  <si>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</si>
  <si>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</si>
  <si>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</si>
  <si>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</si>
  <si>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</si>
  <si>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</si>
  <si>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</si>
  <si>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</si>
  <si>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</si>
  <si>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</si>
  <si>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</si>
  <si>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</si>
  <si>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</si>
  <si>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</si>
  <si>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</si>
  <si>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</si>
  <si>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</si>
  <si>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</si>
  <si>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</si>
  <si>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</si>
  <si>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</si>
  <si>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</si>
  <si>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</si>
  <si>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</si>
  <si>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</si>
  <si>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</si>
  <si>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</si>
  <si>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</si>
  <si>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</si>
  <si>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</si>
  <si>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</si>
  <si>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</si>
  <si>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</si>
  <si>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</si>
  <si>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</si>
  <si>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</si>
  <si>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</si>
  <si>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</si>
  <si>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</si>
  <si>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</si>
  <si>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</si>
  <si>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</si>
  <si>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</si>
  <si>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</si>
  <si>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</si>
  <si>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</si>
  <si>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</si>
  <si>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</si>
  <si>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</si>
  <si>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</si>
  <si>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</si>
  <si>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</si>
  <si>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</si>
  <si>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</si>
  <si>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</si>
  <si>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</si>
  <si>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</si>
  <si>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</si>
  <si>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</si>
  <si>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</si>
  <si>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</si>
  <si>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</si>
  <si>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</si>
  <si>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</si>
  <si>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</si>
  <si>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</si>
  <si>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</si>
  <si>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</si>
  <si>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</si>
  <si>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</si>
  <si>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</si>
  <si>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</si>
  <si>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</si>
  <si>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</si>
  <si>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</si>
  <si>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</si>
  <si>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</si>
  <si>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</si>
  <si>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</si>
  <si>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</si>
  <si>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</si>
  <si>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</si>
  <si>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</si>
  <si>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</si>
  <si>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</si>
  <si>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</si>
  <si>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</si>
  <si>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</si>
  <si>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</si>
  <si>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</si>
  <si>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</si>
  <si>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</si>
  <si>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</si>
  <si>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</si>
  <si>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</si>
  <si>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</si>
  <si>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</si>
  <si>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</si>
  <si>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</si>
  <si>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</si>
  <si>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</si>
  <si>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</si>
  <si>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</si>
  <si>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</si>
  <si>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</si>
  <si>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</si>
  <si>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</si>
  <si>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</si>
  <si>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</si>
  <si>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</si>
  <si>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</si>
  <si>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</si>
  <si>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</si>
  <si>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</si>
  <si>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</si>
  <si>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</si>
  <si>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</si>
  <si>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</si>
  <si>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</si>
  <si>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</si>
  <si>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</si>
  <si>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</si>
  <si>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</si>
  <si>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</si>
  <si>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</si>
  <si>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</si>
  <si>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</si>
  <si>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</si>
  <si>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</si>
  <si>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</si>
  <si>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</si>
  <si>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</si>
  <si>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</si>
  <si>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</si>
  <si>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</si>
  <si>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</si>
  <si>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</si>
  <si>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</si>
  <si>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</si>
  <si>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</si>
  <si>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</si>
  <si>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</si>
  <si>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</si>
  <si>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</si>
  <si>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</si>
  <si>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</si>
  <si>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</si>
  <si>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</si>
  <si>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</si>
  <si>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</si>
  <si>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</si>
  <si>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</si>
  <si>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</si>
  <si>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</si>
  <si>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</si>
  <si>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</si>
  <si>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</si>
  <si>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</si>
  <si>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</si>
  <si>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</si>
  <si>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</si>
  <si>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</si>
  <si>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</si>
  <si>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</si>
  <si>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</si>
  <si>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</si>
  <si>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</si>
  <si>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</si>
  <si>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</si>
  <si>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</si>
  <si>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</si>
  <si>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</si>
  <si>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</si>
  <si>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</si>
  <si>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</si>
  <si>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</si>
  <si>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</si>
  <si>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</si>
  <si>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</si>
  <si>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</si>
  <si>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</si>
  <si>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</si>
  <si>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</si>
  <si>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</si>
  <si>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</si>
  <si>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</si>
  <si>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</si>
  <si>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</si>
  <si>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</si>
  <si>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</si>
  <si>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</si>
  <si>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</si>
  <si>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</si>
  <si>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</si>
  <si>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</si>
  <si>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</si>
  <si>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</si>
  <si>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</si>
  <si>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</si>
  <si>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</si>
  <si>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</si>
  <si>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</si>
  <si>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</si>
  <si>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</si>
  <si>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</si>
  <si>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</si>
  <si>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</si>
  <si>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</si>
  <si>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</si>
  <si>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</si>
  <si>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</si>
  <si>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</si>
  <si>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</si>
  <si>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</si>
  <si>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</si>
  <si>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</si>
  <si>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</si>
  <si>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</si>
  <si>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</si>
  <si>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</si>
  <si>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</si>
  <si>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</si>
  <si>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</si>
  <si>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</si>
  <si>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</si>
  <si>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</si>
  <si>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</si>
  <si>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</si>
  <si>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</si>
  <si>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</si>
  <si>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</si>
  <si>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</si>
  <si>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</si>
  <si>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</si>
  <si>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</si>
  <si>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</si>
  <si>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</si>
  <si>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</si>
  <si>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</si>
  <si>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</si>
  <si>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</si>
  <si>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</si>
  <si>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</si>
  <si>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</si>
  <si>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</si>
  <si>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</si>
  <si>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</si>
  <si>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</si>
  <si>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</si>
  <si>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</si>
  <si>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</si>
  <si>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</si>
  <si>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</si>
  <si>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</si>
  <si>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</si>
  <si>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</si>
  <si>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</si>
  <si>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</si>
  <si>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</si>
  <si>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</si>
  <si>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</si>
  <si>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</si>
  <si>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</si>
  <si>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</si>
  <si>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</si>
  <si>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</si>
  <si>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</si>
  <si>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</si>
  <si>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</si>
  <si>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</si>
  <si>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</si>
  <si>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</si>
  <si>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</si>
  <si>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</si>
  <si>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</si>
  <si>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</si>
  <si>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</si>
  <si>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</si>
  <si>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</si>
  <si>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</si>
  <si>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</si>
  <si>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</si>
  <si>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</si>
  <si>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</si>
  <si>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</si>
  <si>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</si>
  <si>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</si>
  <si>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</si>
  <si>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</si>
  <si>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</si>
  <si>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</si>
  <si>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</si>
  <si>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</si>
  <si>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</si>
  <si>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</si>
  <si>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</si>
  <si>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</si>
  <si>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</si>
  <si>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</si>
  <si>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</si>
  <si>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</si>
  <si>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</si>
  <si>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</si>
  <si>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</si>
  <si>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</si>
  <si>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</si>
  <si>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</si>
  <si>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</si>
  <si>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</si>
  <si>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</si>
  <si>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</si>
  <si>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</si>
  <si>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</si>
  <si>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</si>
  <si>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</si>
  <si>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</si>
  <si>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</si>
  <si>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</si>
  <si>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</si>
  <si>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</si>
  <si>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</si>
  <si>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</si>
  <si>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</si>
  <si>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</si>
  <si>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</si>
  <si>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</si>
  <si>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</si>
  <si>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</si>
  <si>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</si>
  <si>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</si>
  <si>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</si>
  <si>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</si>
  <si>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</si>
  <si>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</si>
  <si>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</si>
  <si>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</si>
  <si>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</si>
  <si>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</si>
  <si>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</si>
  <si>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</si>
  <si>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</si>
  <si>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</si>
  <si>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</si>
  <si>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</si>
  <si>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</si>
  <si>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</si>
  <si>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</si>
  <si>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</si>
  <si>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</si>
  <si>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</si>
  <si>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</si>
  <si>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</si>
  <si>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</si>
  <si>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</si>
  <si>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</si>
  <si>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</si>
  <si>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</si>
  <si>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</si>
  <si>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</si>
  <si>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</si>
  <si>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</si>
  <si>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</si>
  <si>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</si>
  <si>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</si>
  <si>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</si>
  <si>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</si>
  <si>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</si>
  <si>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</si>
  <si>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</si>
  <si>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</si>
  <si>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</si>
  <si>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</si>
  <si>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</si>
  <si>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</si>
  <si>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</si>
  <si>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</si>
  <si>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</si>
  <si>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</si>
  <si>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</si>
  <si>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</si>
  <si>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</si>
  <si>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</si>
  <si>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</si>
  <si>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</si>
  <si>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</si>
  <si>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</si>
  <si>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</si>
  <si>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</si>
  <si>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</si>
  <si>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</si>
  <si>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</si>
  <si>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</si>
  <si>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</si>
  <si>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</si>
  <si>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</si>
  <si>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</si>
  <si>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</si>
  <si>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</si>
  <si>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</si>
  <si>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</si>
  <si>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</si>
  <si>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</si>
  <si>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</si>
  <si>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</si>
  <si>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</si>
  <si>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</si>
  <si>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</si>
  <si>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</si>
  <si>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</si>
  <si>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</si>
  <si>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</si>
  <si>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</si>
  <si>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</si>
  <si>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</si>
  <si>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</si>
  <si>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</si>
  <si>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</si>
  <si>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</si>
  <si>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</si>
  <si>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</si>
  <si>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</si>
  <si>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</si>
  <si>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</si>
  <si>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</si>
  <si>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</si>
  <si>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</si>
  <si>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</si>
  <si>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</si>
  <si>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</si>
  <si>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</si>
  <si>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</si>
  <si>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</si>
  <si>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</si>
  <si>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</si>
  <si>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</si>
  <si>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</si>
  <si>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</si>
  <si>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</si>
  <si>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</si>
  <si>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</si>
  <si>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</si>
  <si>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</si>
  <si>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</si>
  <si>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</si>
  <si>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</si>
  <si>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</si>
  <si>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</si>
  <si>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</si>
  <si>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</si>
  <si>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</si>
  <si>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</si>
  <si>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</si>
  <si>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</si>
  <si>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</si>
  <si>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</si>
  <si>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</si>
  <si>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</si>
  <si>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</si>
  <si>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</si>
  <si>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</si>
  <si>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</si>
  <si>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</si>
  <si>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</si>
  <si>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</si>
  <si>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</si>
  <si>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</si>
  <si>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</si>
  <si>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</si>
  <si>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</si>
  <si>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</si>
  <si>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</si>
  <si>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</si>
  <si>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</si>
  <si>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</si>
  <si>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</si>
  <si>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</si>
  <si>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</si>
  <si>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</si>
  <si>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</si>
  <si>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</si>
  <si>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</si>
  <si>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</si>
  <si>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</si>
  <si>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</si>
  <si>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</si>
  <si>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</si>
  <si>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</si>
  <si>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</si>
  <si>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</si>
  <si>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</si>
  <si>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</si>
  <si>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</si>
  <si>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</si>
  <si>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</si>
  <si>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</si>
  <si>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</si>
  <si>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</si>
  <si>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</si>
  <si>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</si>
  <si>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</si>
  <si>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</si>
  <si>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</si>
  <si>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</si>
  <si>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</si>
  <si>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</si>
  <si>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</si>
  <si>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</si>
  <si>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</si>
  <si>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</si>
  <si>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</si>
  <si>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</si>
  <si>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</si>
  <si>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</si>
  <si>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</si>
  <si>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</si>
  <si>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</si>
  <si>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</si>
  <si>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</si>
  <si>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</si>
  <si>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</si>
  <si>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</si>
  <si>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</si>
  <si>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</si>
  <si>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</si>
  <si>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</si>
  <si>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</si>
  <si>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</si>
  <si>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</si>
  <si>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</si>
  <si>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</si>
  <si>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</si>
  <si>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</si>
  <si>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</si>
  <si>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</si>
  <si>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</si>
  <si>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</si>
  <si>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</si>
  <si>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</si>
  <si>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</si>
  <si>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</si>
  <si>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</si>
  <si>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</si>
  <si>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</si>
  <si>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</si>
  <si>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</si>
  <si>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</si>
  <si>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</si>
  <si>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</si>
  <si>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</si>
  <si>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</si>
  <si>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</si>
  <si>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</si>
  <si>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</si>
  <si>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</si>
  <si>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</si>
  <si>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</si>
  <si>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</si>
  <si>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</si>
  <si>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</si>
  <si>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</si>
  <si>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</si>
  <si>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</si>
  <si>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</si>
  <si>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</si>
  <si>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</si>
  <si>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</si>
  <si>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</si>
  <si>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</si>
  <si>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</si>
  <si>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</si>
  <si>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</si>
  <si>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</si>
  <si>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</si>
  <si>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</si>
  <si>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</si>
  <si>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</si>
  <si>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</si>
  <si>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</si>
  <si>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</si>
  <si>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</si>
  <si>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</si>
  <si>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</si>
  <si>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</si>
  <si>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</si>
  <si>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</si>
  <si>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</si>
  <si>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</si>
  <si>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</si>
  <si>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</si>
  <si>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</si>
  <si>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</si>
  <si>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</si>
  <si>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</si>
  <si>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</si>
  <si>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</si>
  <si>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</si>
  <si>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</si>
  <si>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</si>
  <si>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</si>
  <si>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</si>
  <si>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</si>
  <si>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</si>
  <si>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</si>
  <si>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</si>
  <si>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</si>
  <si>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</si>
  <si>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</si>
  <si>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</si>
  <si>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</si>
  <si>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</si>
  <si>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</si>
  <si>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</si>
  <si>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</si>
  <si>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</si>
  <si>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</si>
  <si>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</si>
  <si>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</si>
  <si>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</si>
  <si>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</si>
  <si>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</si>
  <si>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</si>
  <si>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</si>
  <si>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</si>
  <si>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</si>
  <si>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</si>
  <si>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</si>
  <si>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</si>
  <si>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</si>
  <si>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</si>
  <si>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</si>
  <si>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</si>
  <si>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</si>
  <si>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</si>
  <si>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</si>
  <si>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</si>
  <si>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</si>
  <si>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</si>
  <si>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</si>
  <si>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</si>
  <si>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</si>
  <si>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</si>
  <si>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</si>
  <si>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</si>
  <si>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</si>
  <si>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</si>
  <si>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</si>
  <si>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</si>
  <si>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</si>
  <si>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</si>
  <si>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</si>
  <si>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</si>
  <si>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</si>
  <si>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</si>
  <si>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</si>
  <si>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</si>
  <si>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</si>
  <si>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</si>
  <si>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</si>
  <si>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</si>
  <si>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</si>
  <si>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</si>
  <si>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</si>
  <si>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</si>
  <si>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</si>
  <si>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</si>
  <si>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</si>
  <si>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</si>
  <si>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</si>
  <si>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</si>
  <si>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</si>
  <si>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</si>
  <si>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</si>
  <si>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</si>
  <si>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</si>
  <si>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</si>
  <si>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</si>
  <si>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</si>
  <si>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</si>
  <si>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</si>
  <si>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</si>
  <si>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</si>
  <si>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</si>
  <si>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</si>
  <si>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</si>
  <si>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</si>
  <si>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</si>
  <si>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</si>
  <si>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</si>
  <si>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</si>
  <si>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</si>
  <si>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</si>
  <si>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</si>
  <si>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</si>
  <si>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</si>
  <si>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</si>
  <si>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</si>
  <si>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</si>
  <si>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</si>
  <si>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</si>
  <si>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</si>
  <si>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</si>
  <si>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</si>
  <si>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</si>
  <si>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</si>
  <si>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</si>
  <si>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</si>
  <si>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</si>
  <si>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</si>
  <si>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</si>
  <si>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</si>
  <si>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</si>
  <si>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</si>
  <si>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</si>
  <si>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</si>
  <si>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</si>
  <si>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</si>
  <si>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</si>
  <si>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</si>
  <si>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</si>
  <si>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</si>
  <si>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</si>
  <si>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</si>
  <si>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</si>
  <si>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</si>
  <si>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</si>
  <si>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</si>
  <si>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</si>
  <si>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</si>
  <si>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</si>
  <si>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</si>
  <si>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</si>
  <si>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</si>
  <si>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</si>
  <si>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</si>
  <si>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</si>
  <si>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</si>
  <si>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</si>
  <si>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</si>
  <si>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</si>
  <si>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</si>
  <si>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</si>
  <si>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</si>
  <si>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</si>
  <si>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</si>
  <si>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</si>
  <si>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</si>
  <si>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</si>
  <si>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</si>
  <si>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</si>
  <si>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</si>
  <si>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</si>
  <si>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</si>
  <si>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</si>
  <si>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</si>
  <si>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</si>
  <si>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</si>
  <si>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</si>
  <si>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</si>
  <si>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</si>
  <si>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</si>
  <si>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</si>
  <si>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</si>
  <si>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</si>
  <si>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</si>
  <si>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</si>
  <si>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</si>
  <si>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</si>
  <si>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</si>
  <si>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</si>
  <si>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</si>
  <si>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</si>
  <si>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</si>
  <si>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</si>
  <si>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</si>
  <si>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</si>
  <si>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</si>
  <si>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</si>
  <si>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</si>
  <si>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</si>
  <si>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</si>
  <si>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</si>
  <si>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</si>
  <si>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</si>
  <si>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</si>
  <si>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</si>
  <si>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</si>
  <si>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</si>
  <si>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</si>
  <si>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</si>
  <si>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</si>
  <si>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</si>
  <si>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</si>
  <si>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</si>
  <si>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</si>
  <si>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</si>
  <si>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</si>
  <si>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</si>
  <si>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</si>
  <si>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</si>
  <si>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</si>
  <si>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</si>
  <si>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</si>
  <si>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</si>
  <si>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</si>
  <si>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</si>
  <si>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</si>
  <si>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</si>
  <si>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</si>
  <si>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</si>
  <si>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</si>
  <si>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</si>
  <si>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</si>
  <si>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</si>
  <si>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</si>
  <si>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</si>
  <si>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</si>
  <si>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</si>
  <si>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</si>
  <si>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</si>
  <si>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</si>
  <si>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</si>
  <si>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</si>
  <si>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</si>
  <si>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</si>
  <si>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</si>
  <si>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</si>
  <si>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</si>
  <si>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</si>
  <si>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</si>
  <si>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</si>
  <si>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</si>
  <si>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</si>
  <si>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</si>
  <si>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</si>
  <si>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</si>
  <si>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</si>
  <si>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</si>
  <si>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</si>
  <si>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</si>
  <si>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</si>
  <si>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</si>
  <si>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</si>
  <si>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</si>
  <si>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</si>
  <si>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</si>
  <si>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</si>
  <si>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</si>
  <si>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</si>
  <si>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</si>
  <si>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</si>
  <si>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</si>
  <si>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</si>
  <si>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</si>
  <si>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</si>
  <si>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</si>
  <si>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</si>
  <si>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</si>
  <si>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</si>
  <si>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</si>
  <si>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</si>
  <si>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</si>
  <si>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</si>
  <si>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</si>
  <si>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</si>
  <si>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</si>
  <si>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</si>
  <si>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</si>
  <si>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</si>
  <si>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</si>
  <si>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</si>
  <si>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</si>
  <si>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</si>
  <si>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</si>
  <si>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</si>
  <si>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</si>
  <si>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</si>
  <si>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</si>
  <si>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</si>
  <si>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</si>
  <si>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</si>
  <si>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</si>
  <si>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</si>
  <si>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</si>
  <si>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</si>
  <si>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</si>
  <si>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</si>
  <si>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</si>
  <si>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</si>
  <si>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</si>
  <si>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</si>
  <si>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</si>
  <si>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</si>
  <si>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</si>
  <si>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</si>
  <si>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</si>
  <si>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</si>
  <si>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</si>
  <si>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</si>
  <si>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</si>
  <si>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</si>
  <si>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</si>
  <si>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</si>
  <si>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</si>
  <si>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</si>
  <si>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</si>
  <si>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</si>
  <si>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</si>
  <si>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</si>
  <si>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</si>
  <si>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</si>
  <si>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</si>
  <si>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</si>
  <si>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</si>
  <si>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</si>
  <si>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</si>
  <si>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</si>
  <si>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</si>
  <si>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</si>
  <si>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</si>
  <si>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</si>
  <si>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</si>
  <si>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</si>
  <si>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</si>
  <si>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</si>
  <si>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</si>
  <si>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</si>
  <si>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</si>
  <si>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</si>
  <si>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</si>
  <si>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</si>
  <si>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</si>
  <si>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</si>
  <si>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</si>
  <si>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</si>
  <si>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</si>
  <si>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</si>
  <si>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</si>
  <si>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</si>
  <si>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</si>
  <si>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</si>
  <si>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</si>
  <si>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</si>
  <si>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</si>
  <si>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</si>
  <si>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</si>
  <si>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</si>
  <si>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</si>
  <si>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</si>
  <si>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</si>
  <si>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</si>
  <si>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</si>
  <si>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</si>
  <si>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</si>
  <si>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</si>
  <si>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</si>
  <si>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</si>
  <si>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</si>
  <si>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</si>
  <si>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</si>
  <si>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</si>
  <si>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</si>
  <si>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</si>
  <si>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</si>
  <si>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</si>
  <si>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</si>
  <si>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</si>
  <si>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</si>
  <si>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</si>
  <si>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</si>
  <si>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</si>
  <si>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</si>
  <si>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</si>
  <si>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</si>
  <si>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</si>
  <si>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</si>
  <si>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</si>
  <si>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</si>
  <si>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</si>
  <si>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</si>
  <si>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</si>
  <si>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</si>
  <si>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</si>
  <si>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</si>
  <si>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</si>
  <si>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</si>
  <si>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</si>
  <si>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</si>
  <si>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</si>
  <si>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</si>
  <si>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</si>
  <si>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</si>
  <si>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</si>
  <si>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</si>
  <si>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</si>
  <si>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</si>
  <si>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</si>
  <si>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</si>
  <si>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</si>
  <si>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</si>
  <si>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</si>
  <si>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</si>
  <si>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</si>
  <si>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</si>
  <si>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</si>
  <si>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</si>
  <si>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</si>
  <si>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</si>
  <si>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</si>
  <si>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</si>
  <si>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</si>
  <si>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</si>
  <si>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</si>
  <si>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</si>
  <si>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</si>
  <si>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</si>
  <si>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</si>
  <si>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</si>
  <si>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</si>
  <si>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</si>
  <si>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</si>
  <si>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</si>
  <si>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</si>
  <si>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</si>
  <si>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</si>
  <si>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</si>
  <si>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</si>
  <si>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</si>
  <si>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</si>
  <si>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</si>
  <si>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</si>
  <si>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</si>
  <si>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</si>
  <si>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</si>
  <si>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</si>
  <si>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</si>
  <si>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</si>
  <si>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</si>
  <si>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</si>
  <si>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</si>
  <si>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</si>
  <si>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</si>
  <si>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</si>
  <si>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</si>
  <si>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</si>
  <si>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</si>
  <si>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</si>
  <si>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</si>
  <si>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</si>
  <si>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</si>
  <si>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</si>
  <si>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</si>
  <si>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</si>
  <si>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</si>
  <si>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</si>
  <si>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</si>
  <si>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</si>
  <si>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</si>
  <si>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</si>
  <si>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</si>
  <si>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</si>
  <si>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</si>
  <si>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</si>
  <si>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</si>
  <si>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</si>
  <si>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</si>
  <si>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</si>
  <si>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</si>
  <si>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</si>
  <si>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</si>
  <si>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</si>
  <si>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</si>
  <si>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</si>
  <si>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</si>
  <si>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</si>
  <si>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</si>
  <si>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</si>
  <si>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</si>
  <si>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</si>
  <si>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</si>
  <si>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</si>
  <si>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</si>
  <si>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</si>
  <si>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</si>
  <si>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</si>
  <si>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</si>
  <si>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</si>
  <si>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</si>
  <si>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</si>
  <si>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</si>
  <si>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</si>
  <si>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</si>
  <si>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</si>
  <si>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</si>
  <si>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</si>
  <si>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</si>
  <si>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</si>
  <si>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</si>
  <si>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</si>
  <si>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</si>
  <si>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</si>
  <si>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</si>
  <si>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</si>
  <si>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</si>
  <si>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</si>
  <si>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</si>
  <si>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</si>
  <si>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</si>
  <si>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</si>
  <si>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</si>
  <si>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</si>
  <si>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</si>
  <si>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</si>
  <si>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</si>
  <si>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</si>
  <si>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</si>
  <si>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</si>
  <si>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</si>
  <si>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</si>
  <si>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</si>
  <si>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</si>
  <si>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</si>
  <si>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</si>
  <si>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</si>
  <si>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</si>
  <si>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</si>
  <si>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</si>
  <si>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</si>
  <si>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</si>
  <si>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</si>
  <si>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</si>
  <si>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</si>
  <si>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</si>
  <si>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</si>
  <si>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</si>
  <si>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</si>
  <si>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</si>
  <si>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</si>
  <si>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</si>
  <si>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</si>
  <si>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</si>
  <si>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</si>
  <si>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</si>
  <si>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</si>
  <si>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</si>
  <si>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</si>
  <si>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</si>
  <si>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</si>
  <si>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</si>
  <si>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</si>
  <si>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</si>
  <si>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</si>
  <si>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</si>
  <si>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</si>
  <si>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</si>
  <si>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</si>
  <si>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</si>
  <si>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</si>
  <si>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</si>
  <si>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</si>
  <si>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</si>
  <si>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</si>
  <si>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</si>
  <si>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</si>
  <si>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</si>
  <si>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</si>
  <si>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</si>
  <si>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</si>
  <si>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</si>
  <si>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</si>
  <si>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</si>
  <si>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</si>
  <si>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</si>
  <si>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</si>
  <si>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</si>
  <si>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</si>
  <si>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</si>
  <si>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</si>
  <si>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</si>
  <si>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</si>
  <si>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</si>
  <si>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</si>
  <si>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</si>
  <si>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</si>
  <si>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</si>
  <si>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</si>
  <si>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</si>
  <si>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</si>
  <si>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</si>
  <si>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</si>
  <si>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</si>
  <si>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</si>
  <si>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</si>
  <si>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</si>
  <si>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</si>
  <si>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</si>
  <si>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</si>
  <si>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</si>
  <si>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</si>
  <si>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</si>
  <si>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</si>
  <si>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</si>
  <si>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</si>
  <si>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</si>
  <si>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</si>
  <si>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</si>
  <si>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</si>
  <si>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</si>
  <si>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</si>
  <si>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</si>
  <si>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</si>
  <si>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</si>
  <si>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</si>
  <si>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</si>
  <si>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</si>
  <si>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</si>
  <si>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</si>
  <si>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</si>
  <si>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</si>
  <si>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</si>
  <si>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</si>
  <si>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</si>
  <si>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</si>
  <si>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</si>
  <si>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</si>
  <si>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</si>
  <si>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</si>
  <si>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</si>
  <si>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</si>
  <si>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</si>
  <si>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</si>
  <si>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</si>
  <si>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</si>
  <si>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</si>
  <si>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</si>
  <si>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</si>
  <si>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</si>
  <si>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</si>
  <si>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</si>
  <si>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</si>
  <si>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</si>
  <si>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</si>
  <si>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</si>
  <si>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</si>
  <si>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</si>
  <si>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</si>
  <si>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</si>
  <si>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</si>
  <si>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</si>
  <si>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</si>
  <si>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</si>
  <si>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</si>
  <si>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</si>
  <si>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</si>
  <si>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</si>
  <si>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</si>
  <si>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</si>
  <si>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</si>
  <si>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</si>
  <si>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</si>
  <si>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</si>
  <si>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</si>
  <si>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</si>
  <si>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</si>
  <si>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</si>
  <si>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</si>
  <si>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</si>
  <si>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</si>
  <si>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</si>
  <si>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</si>
  <si>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</si>
  <si>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</si>
  <si>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</si>
  <si>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</si>
  <si>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</si>
  <si>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</si>
  <si>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</si>
  <si>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</si>
  <si>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</si>
  <si>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</si>
  <si>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</si>
  <si>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</si>
  <si>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</si>
  <si>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</si>
  <si>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</si>
  <si>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</si>
  <si>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</si>
  <si>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</si>
  <si>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</si>
  <si>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</si>
  <si>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</si>
  <si>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</si>
  <si>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</si>
  <si>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</si>
  <si>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</si>
  <si>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</si>
  <si>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</si>
  <si>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</si>
  <si>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</si>
  <si>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</si>
  <si>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</si>
  <si>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</si>
  <si>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</si>
  <si>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</si>
  <si>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</si>
  <si>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</si>
  <si>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</si>
  <si>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</si>
  <si>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</si>
  <si>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</si>
  <si>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</si>
  <si>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</si>
  <si>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</si>
  <si>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</si>
  <si>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</si>
  <si>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</si>
  <si>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</si>
  <si>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</si>
  <si>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</si>
  <si>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</si>
  <si>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</si>
  <si>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</si>
  <si>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</si>
  <si>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</si>
  <si>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</si>
  <si>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</si>
  <si>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</si>
  <si>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</si>
  <si>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</si>
  <si>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</si>
  <si>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</si>
  <si>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</si>
  <si>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</si>
  <si>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</si>
  <si>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</si>
  <si>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</si>
  <si>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</si>
  <si>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</si>
  <si>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</si>
  <si>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</si>
  <si>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</si>
  <si>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</si>
  <si>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</si>
  <si>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</si>
  <si>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</si>
  <si>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</si>
  <si>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</si>
  <si>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</si>
  <si>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</si>
  <si>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</si>
  <si>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</si>
  <si>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</si>
  <si>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</si>
  <si>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</si>
  <si>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</si>
  <si>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</si>
  <si>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</si>
  <si>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</si>
  <si>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</si>
  <si>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</si>
  <si>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</si>
  <si>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</si>
  <si>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</si>
  <si>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</si>
  <si>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</si>
  <si>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</si>
  <si>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</si>
  <si>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</si>
  <si>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</si>
  <si>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</si>
  <si>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</si>
  <si>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</si>
  <si>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</si>
  <si>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</si>
  <si>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</si>
  <si>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</si>
  <si>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</si>
  <si>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</si>
  <si>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</si>
  <si>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</si>
  <si>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</si>
  <si>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</si>
  <si>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</si>
  <si>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</si>
  <si>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</si>
  <si>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</si>
  <si>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</si>
  <si>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</si>
  <si>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</si>
  <si>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</si>
  <si>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</si>
  <si>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</si>
  <si>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</si>
  <si>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</si>
  <si>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</si>
  <si>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</si>
  <si>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</si>
  <si>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</si>
  <si>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</si>
  <si>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</si>
  <si>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</si>
  <si>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</si>
  <si>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</si>
  <si>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</si>
  <si>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</si>
  <si>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</si>
  <si>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</si>
  <si>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</si>
  <si>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</si>
  <si>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</si>
  <si>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</si>
  <si>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</si>
  <si>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</si>
  <si>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</si>
  <si>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</si>
  <si>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</si>
  <si>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</si>
  <si>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</si>
  <si>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</si>
  <si>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</si>
  <si>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</si>
  <si>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</si>
  <si>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</si>
  <si>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</si>
  <si>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</si>
  <si>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</si>
  <si>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</si>
  <si>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</si>
  <si>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</si>
  <si>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</si>
  <si>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</si>
  <si>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</si>
  <si>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</si>
  <si>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</si>
  <si>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</si>
  <si>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</si>
  <si>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</si>
  <si>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</si>
  <si>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</si>
  <si>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</si>
  <si>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</si>
  <si>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</si>
  <si>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</si>
  <si>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</si>
  <si>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</si>
  <si>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</si>
  <si>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</si>
  <si>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</si>
  <si>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</si>
  <si>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</si>
  <si>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</si>
  <si>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</si>
  <si>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</si>
  <si>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</si>
  <si>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</si>
  <si>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</si>
  <si>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</si>
  <si>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</si>
  <si>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</si>
  <si>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</si>
  <si>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</si>
  <si>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</si>
  <si>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</si>
  <si>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</si>
  <si>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</si>
  <si>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</si>
  <si>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</si>
  <si>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</si>
  <si>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</si>
  <si>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</si>
  <si>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</si>
  <si>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</si>
  <si>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</si>
  <si>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</si>
  <si>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</si>
  <si>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</si>
  <si>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</si>
  <si>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</si>
  <si>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</si>
  <si>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</si>
  <si>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</si>
  <si>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</si>
  <si>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</si>
  <si>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</si>
  <si>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</si>
  <si>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</si>
  <si>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</si>
  <si>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</si>
  <si>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</si>
  <si>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</si>
  <si>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</si>
  <si>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</si>
  <si>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</si>
  <si>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</si>
  <si>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</si>
  <si>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</si>
  <si>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</si>
  <si>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</si>
  <si>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</si>
  <si>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</si>
  <si>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</si>
  <si>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</si>
  <si>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</si>
  <si>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</si>
  <si>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</si>
  <si>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</si>
  <si>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</si>
  <si>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</si>
  <si>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</si>
  <si>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</si>
  <si>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</si>
  <si>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</si>
  <si>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</si>
  <si>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</si>
  <si>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</si>
  <si>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</si>
  <si>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</si>
  <si>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</si>
  <si>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</si>
  <si>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</si>
  <si>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</si>
  <si>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</si>
  <si>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</si>
  <si>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</si>
  <si>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</si>
  <si>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</si>
  <si>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</si>
  <si>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</si>
  <si>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</si>
  <si>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</si>
  <si>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</si>
  <si>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</si>
  <si>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</si>
  <si>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</si>
  <si>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</si>
  <si>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</si>
  <si>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</si>
  <si>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</si>
  <si>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</si>
  <si>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</si>
  <si>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</si>
  <si>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</si>
  <si>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</si>
  <si>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</si>
  <si>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</si>
  <si>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</si>
  <si>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</si>
  <si>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</si>
  <si>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</si>
  <si>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</si>
  <si>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</si>
  <si>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</si>
  <si>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</si>
  <si>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</si>
  <si>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</si>
  <si>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</si>
  <si>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</si>
  <si>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</si>
  <si>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</si>
  <si>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</si>
  <si>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</si>
  <si>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</si>
  <si>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</si>
  <si>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</si>
  <si>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</si>
  <si>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</si>
  <si>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</si>
  <si>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</si>
  <si>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</si>
  <si>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</si>
  <si>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</si>
  <si>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</si>
  <si>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</si>
  <si>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</si>
  <si>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</si>
  <si>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</si>
  <si>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</si>
  <si>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</si>
  <si>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</si>
  <si>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</si>
  <si>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</si>
  <si>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</si>
  <si>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</si>
  <si>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</si>
  <si>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</si>
  <si>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</si>
  <si>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</si>
  <si>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</si>
  <si>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</si>
  <si>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</si>
  <si>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</si>
  <si>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</si>
  <si>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</si>
  <si>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</si>
  <si>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</si>
  <si>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</si>
  <si>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</si>
  <si>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</si>
  <si>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</si>
  <si>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</si>
  <si>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</si>
  <si>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</si>
  <si>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</si>
  <si>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</si>
  <si>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</si>
  <si>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</si>
  <si>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</si>
  <si>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</si>
  <si>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</si>
  <si>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</si>
  <si>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</si>
  <si>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</si>
  <si>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</si>
  <si>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</si>
  <si>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</si>
  <si>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</si>
  <si>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</si>
  <si>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</si>
  <si>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</si>
  <si>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</si>
  <si>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</si>
  <si>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</si>
  <si>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</si>
  <si>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</si>
  <si>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</si>
  <si>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</si>
  <si>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</si>
  <si>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</si>
  <si>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</si>
  <si>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</si>
  <si>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</si>
  <si>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</si>
  <si>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</si>
  <si>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</si>
  <si>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</si>
  <si>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</si>
  <si>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</si>
  <si>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</si>
  <si>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</si>
  <si>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</si>
  <si>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</si>
  <si>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</si>
  <si>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</si>
  <si>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</si>
  <si>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</si>
  <si>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</si>
  <si>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</si>
  <si>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</si>
  <si>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</si>
  <si>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</si>
  <si>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</si>
  <si>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</si>
  <si>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</si>
  <si>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</si>
  <si>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</si>
  <si>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</si>
  <si>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</si>
  <si>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</si>
  <si>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</si>
  <si>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</si>
  <si>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</si>
  <si>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</si>
  <si>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</si>
  <si>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</si>
  <si>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</si>
  <si>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</si>
  <si>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</si>
  <si>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</si>
  <si>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</si>
  <si>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</si>
  <si>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</si>
  <si>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</si>
  <si>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</si>
  <si>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</si>
  <si>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</si>
  <si>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</si>
  <si>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</si>
  <si>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</si>
  <si>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</si>
  <si>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</si>
  <si>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</si>
  <si>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</si>
  <si>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</si>
  <si>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</si>
  <si>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</si>
  <si>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</si>
  <si>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</si>
  <si>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</si>
  <si>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</si>
  <si>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</si>
  <si>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</si>
  <si>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</si>
  <si>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</si>
  <si>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</si>
  <si>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</si>
  <si>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</si>
  <si>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</si>
  <si>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</si>
  <si>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</si>
  <si>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</si>
  <si>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</si>
  <si>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</si>
  <si>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</si>
  <si>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</si>
  <si>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</si>
  <si>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</si>
  <si>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</si>
  <si>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</si>
  <si>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</si>
  <si>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</si>
  <si>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</si>
  <si>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</si>
  <si>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</si>
  <si>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</si>
  <si>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</si>
  <si>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</si>
  <si>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</si>
  <si>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</si>
  <si>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</si>
  <si>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</si>
  <si>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</si>
  <si>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</si>
  <si>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</si>
  <si>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</si>
  <si>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</si>
  <si>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</si>
  <si>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</si>
  <si>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</si>
  <si>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</si>
  <si>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</si>
  <si>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</si>
  <si>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</si>
  <si>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</si>
  <si>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</si>
  <si>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</si>
  <si>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</si>
  <si>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</si>
  <si>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</si>
  <si>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</si>
  <si>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</si>
  <si>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</si>
  <si>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</si>
  <si>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</si>
  <si>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</si>
  <si>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</si>
  <si>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</si>
  <si>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</si>
  <si>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</si>
  <si>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</si>
  <si>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</si>
  <si>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</si>
  <si>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</si>
  <si>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</si>
  <si>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</si>
  <si>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</si>
  <si>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</si>
  <si>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</si>
  <si>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</si>
  <si>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</si>
  <si>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</si>
  <si>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</si>
  <si>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</si>
  <si>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</si>
  <si>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</si>
  <si>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</si>
  <si>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</si>
  <si>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</si>
  <si>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</si>
  <si>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</si>
  <si>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</si>
  <si>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</si>
  <si>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</si>
  <si>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</si>
  <si>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</si>
  <si>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</si>
  <si>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</si>
  <si>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</si>
  <si>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</si>
  <si>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</si>
  <si>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</si>
  <si>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</si>
  <si>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</si>
  <si>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</si>
  <si>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</si>
  <si>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</si>
  <si>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</si>
  <si>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</si>
  <si>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</si>
  <si>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</si>
  <si>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</si>
  <si>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</si>
  <si>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</si>
  <si>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</si>
  <si>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</si>
  <si>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</si>
  <si>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</si>
  <si>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</si>
  <si>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</si>
  <si>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</si>
  <si>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</si>
  <si>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</si>
  <si>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</si>
  <si>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</si>
  <si>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</si>
  <si>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</si>
  <si>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</si>
  <si>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</si>
  <si>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</si>
  <si>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</si>
  <si>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</si>
  <si>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</si>
  <si>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</si>
  <si>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</si>
  <si>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</si>
  <si>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</si>
  <si>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</si>
  <si>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</si>
  <si>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</si>
  <si>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</si>
  <si>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</si>
  <si>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</si>
  <si>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</si>
  <si>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</si>
  <si>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</si>
  <si>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</si>
  <si>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</si>
  <si>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</si>
  <si>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</si>
  <si>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</si>
  <si>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</si>
  <si>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</si>
  <si>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</si>
  <si>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</si>
  <si>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</si>
  <si>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</si>
  <si>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</si>
  <si>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</si>
  <si>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</si>
  <si>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</si>
  <si>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</si>
  <si>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</si>
  <si>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</si>
  <si>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</si>
  <si>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</si>
  <si>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</si>
  <si>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</si>
  <si>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</si>
  <si>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</si>
  <si>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</si>
  <si>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</si>
  <si>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</si>
  <si>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</si>
  <si>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</si>
  <si>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</si>
  <si>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</si>
  <si>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</si>
  <si>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</si>
  <si>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</si>
  <si>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</si>
  <si>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</si>
  <si>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</si>
  <si>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</si>
  <si>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</si>
  <si>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</si>
  <si>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</si>
  <si>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</si>
  <si>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</si>
  <si>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</si>
  <si>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</si>
  <si>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</si>
  <si>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</si>
  <si>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</si>
  <si>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</si>
  <si>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</si>
  <si>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</si>
  <si>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</si>
  <si>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</si>
  <si>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</si>
  <si>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</si>
  <si>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</si>
  <si>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</si>
  <si>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</si>
  <si>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</si>
  <si>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</si>
  <si>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</si>
  <si>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</si>
  <si>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</si>
  <si>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</si>
  <si>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</si>
  <si>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</si>
  <si>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</si>
  <si>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</si>
  <si>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</si>
  <si>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</si>
  <si>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</si>
  <si>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</si>
  <si>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</si>
  <si>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</si>
  <si>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</si>
  <si>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</si>
  <si>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</si>
  <si>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</si>
  <si>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</si>
  <si>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</si>
  <si>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</si>
  <si>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</si>
  <si>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</si>
  <si>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</si>
  <si>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</si>
  <si>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</si>
  <si>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</si>
  <si>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</si>
  <si>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</si>
  <si>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</si>
  <si>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</si>
  <si>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</si>
  <si>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</si>
  <si>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</si>
  <si>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</si>
  <si>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</si>
  <si>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</si>
  <si>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</si>
  <si>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</si>
  <si>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</si>
  <si>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</si>
  <si>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</si>
  <si>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</si>
  <si>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</si>
  <si>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</si>
  <si>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</si>
  <si>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</si>
  <si>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</si>
  <si>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</si>
  <si>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</si>
  <si>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</si>
  <si>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</si>
  <si>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</si>
  <si>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</si>
  <si>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</si>
  <si>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</si>
  <si>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</si>
  <si>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</si>
  <si>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</si>
  <si>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</si>
  <si>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</si>
  <si>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</si>
  <si>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</si>
  <si>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</si>
  <si>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</si>
  <si>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</si>
  <si>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</si>
  <si>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</si>
  <si>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</si>
  <si>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</si>
  <si>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</si>
  <si>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</si>
  <si>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</si>
  <si>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</si>
  <si>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</si>
  <si>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</si>
  <si>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</si>
  <si>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</si>
  <si>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</si>
  <si>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</si>
  <si>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</si>
  <si>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</si>
  <si>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</si>
  <si>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</si>
  <si>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</si>
  <si>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</si>
  <si>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</si>
  <si>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</si>
  <si>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</si>
  <si>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</si>
  <si>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</si>
  <si>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</si>
  <si>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</si>
  <si>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</si>
  <si>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</si>
  <si>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</si>
  <si>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</si>
  <si>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</si>
  <si>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</si>
  <si>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</si>
  <si>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</si>
  <si>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</si>
  <si>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</si>
  <si>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</si>
  <si>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</si>
  <si>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</si>
  <si>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</si>
  <si>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</si>
  <si>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</si>
  <si>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</si>
  <si>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</si>
  <si>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</si>
  <si>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</si>
  <si>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</si>
  <si>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</si>
  <si>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</si>
  <si>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</si>
  <si>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</si>
  <si>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</si>
  <si>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</si>
  <si>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</si>
  <si>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</si>
  <si>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</si>
  <si>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</si>
  <si>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</si>
  <si>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</si>
  <si>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</si>
  <si>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</si>
  <si>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</si>
  <si>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</si>
  <si>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</si>
  <si>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</si>
  <si>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</si>
  <si>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</si>
  <si>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</si>
  <si>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</si>
  <si>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</si>
  <si>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</si>
  <si>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</si>
  <si>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</si>
  <si>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</si>
  <si>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</si>
  <si>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</si>
  <si>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</si>
  <si>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</si>
  <si>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</si>
  <si>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</si>
  <si>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</si>
  <si>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</si>
  <si>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</si>
  <si>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</si>
  <si>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</si>
  <si>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</si>
  <si>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</si>
  <si>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</si>
  <si>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</si>
  <si>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</si>
  <si>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</si>
  <si>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</si>
  <si>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</si>
  <si>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</si>
  <si>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</si>
  <si>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</si>
  <si>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</si>
  <si>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</si>
  <si>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</si>
  <si>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</si>
  <si>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</si>
  <si>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</si>
  <si>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</si>
  <si>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</si>
  <si>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</si>
  <si>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</si>
  <si>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</si>
  <si>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</si>
  <si>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</si>
  <si>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</si>
  <si>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</si>
  <si>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</si>
  <si>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</si>
  <si>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</si>
  <si>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</si>
  <si>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</si>
  <si>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</si>
  <si>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</si>
  <si>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</si>
  <si>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</si>
  <si>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</si>
  <si>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</si>
  <si>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</si>
  <si>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</si>
  <si>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</si>
  <si>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</si>
  <si>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</si>
  <si>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</si>
  <si>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</si>
  <si>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</si>
  <si>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</si>
  <si>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</si>
  <si>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</si>
  <si>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</si>
  <si>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</si>
  <si>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</si>
  <si>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</si>
  <si>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</si>
  <si>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</si>
  <si>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</si>
  <si>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</si>
  <si>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</si>
  <si>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</si>
  <si>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</si>
  <si>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</si>
  <si>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</si>
  <si>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</si>
  <si>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</si>
  <si>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</si>
  <si>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</si>
  <si>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</si>
  <si>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</si>
  <si>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</si>
  <si>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</si>
  <si>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</si>
  <si>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</si>
  <si>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</si>
  <si>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</si>
  <si>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</si>
  <si>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</si>
  <si>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</si>
  <si>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</si>
  <si>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</si>
  <si>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</si>
  <si>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</si>
  <si>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</si>
  <si>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</si>
  <si>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</si>
  <si>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</si>
  <si>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</si>
  <si>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</si>
  <si>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</si>
  <si>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</si>
  <si>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</si>
  <si>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</si>
  <si>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</si>
  <si>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</si>
  <si>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</si>
  <si>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</si>
  <si>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</si>
  <si>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</si>
  <si>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</si>
  <si>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</si>
  <si>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</si>
  <si>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</si>
  <si>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</si>
  <si>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</si>
  <si>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</si>
  <si>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</si>
  <si>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</si>
  <si>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</si>
  <si>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</si>
  <si>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</si>
  <si>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</si>
  <si>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</si>
  <si>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</si>
  <si>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</si>
  <si>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</si>
  <si>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</si>
  <si>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</si>
  <si>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</si>
  <si>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</si>
  <si>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</si>
  <si>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</si>
  <si>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</si>
  <si>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</si>
  <si>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</si>
  <si>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</si>
  <si>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</si>
  <si>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</si>
  <si>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</si>
  <si>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</si>
  <si>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</si>
  <si>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</si>
  <si>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</si>
  <si>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</si>
  <si>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</si>
  <si>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</si>
  <si>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</si>
  <si>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</si>
  <si>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</si>
  <si>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</si>
  <si>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</si>
  <si>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</si>
  <si>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</si>
  <si>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</si>
  <si>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</si>
  <si>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</si>
  <si>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</si>
  <si>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</si>
  <si>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</si>
  <si>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</si>
  <si>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</si>
  <si>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</si>
  <si>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</si>
  <si>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</si>
  <si>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</si>
  <si>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</si>
  <si>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</si>
  <si>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</si>
  <si>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</si>
  <si>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</si>
  <si>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</si>
  <si>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</si>
  <si>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</si>
  <si>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</si>
  <si>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</si>
  <si>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</si>
  <si>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</si>
  <si>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</si>
  <si>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</si>
  <si>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</si>
  <si>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</si>
  <si>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</si>
  <si>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</si>
  <si>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</si>
  <si>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</si>
  <si>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</si>
  <si>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</si>
  <si>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</si>
  <si>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</si>
  <si>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</si>
  <si>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</si>
  <si>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</si>
  <si>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</si>
  <si>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</si>
  <si>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</si>
  <si>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</si>
  <si>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</si>
  <si>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</si>
  <si>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</si>
  <si>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</si>
  <si>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</si>
  <si>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</si>
  <si>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</si>
  <si>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</si>
  <si>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</si>
  <si>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</si>
  <si>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</si>
  <si>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</si>
  <si>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</si>
  <si>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</si>
  <si>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</si>
  <si>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</si>
  <si>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</si>
  <si>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</si>
  <si>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</si>
  <si>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</si>
  <si>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</si>
  <si>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</si>
  <si>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</si>
  <si>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</si>
  <si>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</si>
  <si>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</si>
  <si>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</si>
  <si>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</si>
  <si>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</si>
  <si>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</si>
  <si>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</si>
  <si>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</si>
  <si>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</si>
  <si>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</si>
  <si>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</si>
  <si>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</si>
  <si>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</si>
  <si>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</si>
  <si>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</si>
  <si>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</si>
  <si>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</si>
  <si>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</si>
  <si>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</si>
  <si>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</si>
  <si>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</si>
  <si>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</si>
  <si>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</si>
  <si>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</si>
  <si>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</si>
  <si>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</si>
  <si>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</si>
  <si>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</si>
  <si>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</si>
  <si>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</si>
  <si>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</si>
  <si>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</si>
  <si>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</si>
  <si>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</si>
  <si>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</si>
  <si>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</si>
  <si>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</si>
  <si>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</si>
  <si>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</si>
  <si>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</si>
  <si>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</si>
  <si>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</si>
  <si>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</si>
  <si>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</si>
  <si>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</si>
  <si>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</si>
  <si>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</si>
  <si>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</si>
  <si>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</si>
  <si>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</si>
  <si>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</si>
  <si>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</si>
  <si>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</si>
  <si>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</si>
  <si>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</si>
  <si>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</si>
  <si>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</si>
  <si>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</si>
  <si>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</si>
  <si>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</si>
  <si>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</si>
  <si>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</si>
  <si>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</si>
  <si>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</si>
  <si>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</si>
  <si>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</si>
  <si>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</si>
  <si>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</si>
  <si>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</si>
  <si>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</si>
  <si>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</si>
  <si>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</si>
  <si>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</si>
  <si>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</si>
  <si>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</si>
  <si>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</si>
  <si>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</si>
  <si>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</si>
  <si>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</si>
  <si>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</si>
  <si>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</si>
  <si>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</si>
  <si>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</si>
  <si>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</si>
  <si>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</si>
  <si>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</si>
  <si>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</si>
  <si>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</si>
  <si>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</si>
  <si>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</si>
  <si>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</si>
  <si>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</si>
  <si>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</si>
  <si>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</si>
  <si>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</si>
  <si>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</si>
  <si>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</si>
  <si>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</si>
  <si>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</si>
  <si>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</si>
  <si>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</si>
  <si>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</si>
  <si>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</si>
  <si>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</si>
  <si>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</si>
  <si>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</si>
  <si>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</si>
  <si>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</si>
  <si>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</si>
  <si>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</si>
  <si>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</si>
  <si>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</si>
  <si>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</si>
  <si>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</si>
  <si>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</si>
  <si>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</si>
  <si>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</si>
  <si>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</si>
  <si>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</si>
  <si>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</si>
  <si>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</si>
  <si>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</si>
  <si>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</si>
  <si>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</si>
  <si>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</si>
  <si>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</si>
  <si>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</si>
  <si>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</si>
  <si>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</si>
  <si>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</si>
  <si>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</si>
  <si>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</si>
  <si>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</si>
  <si>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</si>
  <si>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</si>
  <si>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</si>
  <si>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</si>
  <si>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</si>
  <si>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</si>
  <si>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</si>
  <si>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</si>
  <si>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</si>
  <si>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</si>
  <si>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</si>
  <si>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</si>
  <si>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</si>
  <si>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</si>
  <si>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</si>
  <si>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</si>
  <si>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</si>
  <si>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</si>
  <si>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</si>
  <si>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</si>
  <si>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</si>
  <si>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</si>
  <si>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</si>
  <si>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</si>
  <si>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</si>
  <si>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</si>
  <si>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</si>
  <si>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</si>
  <si>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</si>
  <si>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</si>
  <si>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</si>
  <si>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</si>
  <si>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</si>
  <si>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</si>
  <si>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</si>
  <si>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</si>
  <si>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</si>
  <si>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</si>
  <si>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</si>
  <si>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</si>
  <si>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</si>
  <si>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</si>
  <si>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</si>
  <si>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</si>
  <si>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</si>
  <si>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</si>
  <si>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</si>
  <si>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</si>
  <si>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</si>
  <si>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</si>
  <si>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</si>
  <si>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</si>
  <si>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</si>
  <si>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</si>
  <si>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</si>
  <si>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</si>
  <si>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</si>
  <si>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</si>
  <si>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</si>
  <si>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</si>
  <si>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</si>
  <si>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</si>
  <si>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</si>
  <si>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</si>
  <si>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</si>
  <si>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</si>
  <si>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</si>
  <si>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</si>
  <si>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</si>
  <si>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</si>
  <si>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</si>
  <si>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</si>
  <si>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</si>
  <si>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</si>
  <si>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</si>
  <si>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</si>
  <si>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</si>
  <si>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</si>
  <si>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</si>
  <si>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</si>
  <si>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</si>
  <si>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</si>
  <si>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</si>
  <si>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</si>
  <si>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</si>
  <si>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</si>
  <si>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</si>
  <si>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</si>
  <si>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</si>
  <si>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</si>
  <si>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</si>
  <si>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</si>
  <si>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</si>
  <si>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</si>
  <si>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</si>
  <si>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</si>
  <si>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</si>
  <si>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</si>
  <si>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</si>
  <si>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</si>
  <si>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</si>
  <si>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</si>
  <si>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</si>
  <si>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</si>
  <si>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</si>
  <si>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</si>
  <si>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</si>
  <si>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</si>
  <si>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</si>
  <si>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</si>
  <si>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</si>
  <si>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</si>
  <si>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</si>
  <si>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</si>
  <si>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</si>
  <si>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</si>
  <si>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</si>
  <si>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</si>
  <si>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</si>
  <si>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</si>
  <si>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</si>
  <si>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</si>
  <si>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</si>
  <si>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</si>
  <si>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</si>
  <si>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</si>
  <si>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</si>
  <si>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</si>
  <si>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</si>
  <si>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</si>
  <si>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</si>
  <si>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</si>
  <si>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</si>
  <si>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</si>
  <si>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</si>
  <si>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</si>
  <si>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</si>
  <si>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</si>
  <si>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</si>
  <si>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</si>
  <si>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</si>
  <si>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</si>
  <si>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</si>
  <si>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</si>
  <si>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</si>
  <si>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</si>
  <si>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</si>
  <si>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</si>
  <si>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</si>
  <si>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</si>
  <si>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</si>
  <si>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</si>
  <si>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</si>
  <si>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</si>
  <si>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</si>
  <si>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</si>
  <si>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</si>
  <si>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</si>
  <si>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</si>
  <si>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</si>
  <si>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</si>
  <si>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</si>
  <si>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</si>
  <si>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</si>
  <si>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</si>
  <si>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</si>
  <si>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</si>
  <si>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</si>
  <si>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</si>
  <si>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</si>
  <si>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</si>
  <si>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</si>
  <si>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</si>
  <si>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</si>
  <si>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</si>
  <si>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</si>
  <si>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</si>
  <si>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</si>
  <si>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</si>
  <si>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</si>
  <si>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</si>
  <si>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</si>
  <si>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</si>
  <si>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</si>
  <si>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</si>
  <si>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</si>
  <si>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</si>
  <si>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</si>
  <si>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</si>
  <si>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</si>
  <si>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</si>
  <si>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</si>
  <si>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</si>
  <si>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</si>
  <si>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</si>
  <si>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</si>
  <si>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</si>
  <si>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</si>
  <si>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</si>
  <si>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</si>
  <si>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</si>
  <si>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</si>
  <si>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</si>
  <si>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</si>
  <si>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</si>
  <si>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</si>
  <si>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</si>
  <si>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</si>
  <si>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</si>
  <si>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</si>
  <si>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</si>
  <si>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</si>
  <si>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</si>
  <si>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</si>
  <si>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</si>
  <si>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</si>
  <si>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</si>
  <si>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</si>
  <si>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</si>
  <si>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</si>
  <si>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</si>
  <si>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</si>
  <si>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</si>
  <si>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</si>
  <si>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</si>
  <si>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</si>
  <si>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</si>
  <si>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</si>
  <si>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</si>
  <si>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</si>
  <si>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</si>
  <si>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</si>
  <si>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</si>
  <si>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</si>
  <si>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</si>
  <si>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</si>
  <si>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</si>
  <si>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</si>
  <si>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</si>
  <si>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</si>
  <si>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</si>
  <si>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</si>
  <si>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</si>
  <si>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</si>
  <si>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</si>
  <si>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</si>
  <si>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</si>
  <si>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</si>
  <si>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</si>
  <si>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</si>
  <si>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</si>
  <si>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</si>
  <si>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</si>
  <si>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</si>
  <si>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</si>
  <si>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</si>
  <si>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</si>
  <si>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</si>
  <si>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</si>
  <si>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</si>
  <si>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</si>
  <si>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</si>
  <si>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</si>
  <si>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</si>
  <si>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</si>
  <si>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</si>
  <si>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</si>
  <si>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</si>
  <si>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</si>
  <si>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</si>
  <si>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</si>
  <si>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</si>
  <si>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</si>
  <si>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</si>
  <si>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</si>
  <si>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</si>
  <si>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</si>
  <si>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</si>
  <si>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</si>
  <si>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</si>
  <si>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</si>
  <si>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</si>
  <si>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</si>
  <si>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</si>
  <si>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</si>
  <si>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</si>
  <si>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</si>
  <si>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</si>
  <si>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</si>
  <si>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</si>
  <si>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</si>
  <si>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</si>
  <si>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</si>
  <si>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</si>
  <si>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</si>
  <si>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</si>
  <si>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</si>
  <si>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</si>
  <si>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</si>
  <si>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</si>
  <si>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</si>
  <si>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</si>
  <si>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</si>
  <si>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</si>
  <si>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</si>
  <si>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</si>
  <si>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</si>
  <si>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</si>
  <si>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</si>
  <si>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</si>
  <si>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</si>
  <si>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</si>
  <si>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</si>
  <si>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</si>
  <si>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</si>
  <si>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</si>
  <si>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</si>
  <si>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</si>
  <si>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</si>
  <si>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</si>
  <si>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</si>
  <si>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</si>
  <si>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</si>
  <si>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</si>
  <si>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</si>
  <si>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</si>
  <si>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</si>
  <si>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</si>
  <si>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</si>
  <si>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</si>
  <si>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</si>
  <si>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</si>
  <si>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</si>
  <si>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</si>
  <si>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</si>
  <si>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</si>
  <si>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</si>
  <si>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</si>
  <si>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</si>
  <si>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</si>
  <si>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</si>
  <si>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</si>
  <si>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</si>
  <si>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</si>
  <si>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</si>
  <si>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</si>
  <si>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</si>
  <si>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</si>
  <si>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</si>
  <si>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</si>
  <si>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</si>
  <si>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</si>
  <si>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</si>
  <si>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</si>
  <si>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</si>
  <si>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</si>
  <si>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</si>
  <si>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</si>
  <si>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</si>
  <si>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</si>
  <si>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</si>
  <si>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</si>
  <si>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</si>
  <si>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</si>
  <si>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</si>
  <si>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</si>
  <si>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</si>
  <si>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</si>
  <si>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</si>
  <si>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</si>
  <si>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</si>
  <si>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</si>
  <si>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</si>
  <si>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</si>
  <si>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</si>
  <si>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</si>
  <si>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</si>
  <si>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</si>
  <si>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</si>
  <si>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</si>
  <si>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</si>
  <si>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</si>
  <si>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</si>
  <si>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</si>
  <si>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</si>
  <si>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</si>
  <si>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</si>
  <si>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</si>
  <si>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</si>
  <si>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</si>
  <si>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</si>
  <si>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</si>
  <si>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</si>
  <si>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</si>
  <si>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</si>
  <si>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</si>
  <si>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</si>
  <si>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</si>
  <si>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</si>
  <si>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</si>
  <si>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</si>
  <si>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</si>
  <si>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</si>
  <si>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</si>
  <si>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</si>
  <si>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</si>
  <si>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</si>
  <si>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</si>
  <si>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</si>
  <si>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</si>
  <si>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</si>
  <si>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</si>
  <si>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</si>
  <si>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</si>
  <si>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</si>
  <si>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</si>
  <si>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</si>
  <si>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</si>
  <si>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</si>
  <si>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</si>
  <si>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</si>
  <si>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</si>
  <si>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</si>
  <si>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</si>
  <si>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</si>
  <si>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</si>
  <si>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</si>
  <si>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</si>
  <si>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</si>
  <si>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</si>
  <si>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</si>
  <si>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</si>
  <si>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</si>
  <si>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</si>
  <si>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</si>
  <si>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</si>
  <si>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</si>
  <si>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</si>
  <si>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</si>
  <si>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</si>
  <si>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</si>
  <si>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</si>
  <si>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</si>
  <si>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</si>
  <si>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</si>
  <si>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</si>
  <si>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</si>
  <si>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</si>
  <si>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</si>
  <si>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</si>
  <si>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</si>
  <si>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</si>
  <si>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</si>
  <si>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</si>
  <si>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</si>
  <si>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</si>
  <si>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</si>
  <si>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</si>
  <si>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</si>
  <si>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</si>
  <si>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</si>
  <si>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</si>
  <si>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</si>
  <si>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</si>
  <si>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</si>
  <si>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</si>
  <si>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</si>
  <si>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</si>
  <si>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</si>
  <si>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</si>
  <si>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</si>
  <si>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</si>
  <si>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</si>
  <si>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</si>
  <si>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</si>
  <si>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</si>
  <si>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</si>
  <si>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</si>
  <si>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</si>
  <si>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</si>
  <si>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</si>
  <si>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</si>
  <si>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</si>
  <si>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</si>
  <si>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</si>
  <si>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</si>
  <si>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</si>
  <si>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</si>
  <si>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</si>
  <si>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</si>
  <si>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</si>
  <si>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</si>
  <si>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</si>
  <si>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</si>
  <si>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</si>
  <si>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</si>
  <si>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</si>
  <si>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</si>
  <si>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</si>
  <si>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</si>
  <si>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</si>
  <si>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</si>
  <si>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</si>
  <si>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</si>
  <si>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</si>
  <si>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</si>
  <si>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</si>
  <si>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</si>
  <si>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</si>
  <si>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</si>
  <si>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</si>
  <si>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</si>
  <si>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</si>
  <si>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</si>
  <si>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</si>
  <si>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</si>
  <si>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</si>
  <si>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</si>
  <si>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</si>
  <si>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</si>
  <si>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</si>
  <si>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</si>
  <si>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</si>
  <si>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</si>
  <si>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</si>
  <si>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</si>
  <si>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</si>
  <si>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</si>
  <si>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</si>
  <si>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</si>
  <si>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</si>
  <si>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</si>
  <si>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</si>
  <si>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</si>
  <si>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</si>
  <si>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</si>
  <si>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</si>
  <si>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</si>
  <si>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</si>
  <si>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</si>
  <si>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</si>
  <si>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</si>
  <si>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</si>
  <si>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</si>
  <si>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</si>
  <si>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</si>
  <si>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</si>
  <si>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</si>
  <si>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</si>
  <si>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</si>
  <si>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</si>
  <si>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</si>
  <si>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</si>
  <si>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</si>
  <si>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</si>
  <si>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</si>
  <si>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</si>
  <si>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</si>
  <si>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</si>
  <si>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</si>
  <si>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</si>
  <si>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</si>
  <si>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</si>
  <si>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</si>
  <si>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</si>
  <si>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</si>
  <si>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</si>
  <si>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</si>
  <si>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</si>
  <si>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</si>
  <si>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</si>
  <si>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</si>
  <si>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</si>
  <si>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</si>
  <si>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</si>
  <si>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</si>
  <si>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</si>
  <si>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</si>
  <si>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</si>
  <si>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</si>
  <si>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</si>
  <si>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</si>
  <si>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</si>
  <si>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</si>
  <si>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</si>
  <si>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</si>
  <si>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</si>
  <si>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</si>
  <si>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</si>
  <si>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</si>
  <si>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</si>
  <si>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</si>
  <si>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</si>
  <si>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</si>
  <si>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</si>
  <si>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</si>
  <si>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</si>
  <si>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</si>
  <si>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</si>
  <si>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</si>
  <si>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</si>
  <si>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</si>
  <si>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</si>
  <si>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</si>
  <si>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</si>
  <si>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</si>
  <si>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</si>
  <si>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</si>
  <si>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</si>
  <si>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</si>
  <si>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</si>
  <si>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</si>
  <si>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</si>
  <si>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</si>
  <si>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</si>
  <si>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</si>
  <si>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</si>
  <si>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</si>
  <si>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</si>
  <si>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</si>
  <si>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</si>
  <si>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</si>
  <si>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</si>
  <si>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</si>
  <si>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</si>
  <si>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</si>
  <si>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</si>
  <si>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</si>
  <si>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</si>
  <si>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</si>
  <si>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</si>
  <si>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</si>
  <si>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</si>
  <si>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</si>
  <si>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</si>
  <si>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</si>
  <si>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</si>
  <si>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</si>
  <si>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</si>
  <si>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</si>
  <si>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</si>
  <si>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</si>
  <si>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</si>
  <si>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</si>
  <si>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</si>
  <si>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</si>
  <si>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</si>
  <si>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</si>
  <si>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</si>
  <si>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</si>
  <si>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</si>
  <si>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</si>
  <si>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</si>
  <si>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</si>
  <si>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</si>
  <si>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</si>
  <si>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</si>
  <si>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</si>
  <si>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</si>
  <si>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</si>
  <si>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</si>
  <si>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</si>
  <si>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</si>
  <si>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</si>
  <si>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</si>
  <si>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</si>
  <si>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</si>
  <si>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</si>
  <si>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</si>
  <si>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</si>
  <si>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</si>
  <si>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</si>
  <si>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</si>
  <si>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</si>
  <si>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</si>
  <si>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</si>
  <si>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</si>
  <si>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</si>
  <si>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</si>
  <si>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</si>
  <si>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</si>
  <si>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</si>
  <si>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</si>
  <si>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</si>
  <si>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</si>
  <si>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</si>
  <si>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</si>
  <si>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</si>
  <si>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</si>
  <si>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</si>
  <si>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</si>
  <si>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</si>
  <si>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</si>
  <si>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</si>
  <si>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</si>
  <si>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</si>
  <si>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</si>
  <si>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</si>
  <si>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</si>
  <si>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</si>
  <si>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</si>
  <si>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</si>
  <si>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</si>
  <si>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</si>
  <si>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</si>
  <si>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</si>
  <si>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</si>
  <si>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</si>
  <si>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</si>
  <si>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</si>
  <si>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</si>
  <si>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</si>
  <si>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</si>
  <si>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</si>
  <si>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</si>
  <si>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</si>
  <si>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</si>
  <si>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</si>
  <si>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</si>
  <si>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</si>
  <si>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</si>
  <si>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</si>
  <si>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</si>
  <si>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</si>
  <si>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</si>
  <si>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</si>
  <si>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</si>
  <si>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</si>
  <si>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</si>
  <si>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</si>
  <si>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</si>
  <si>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</si>
  <si>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</si>
  <si>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</si>
  <si>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</si>
  <si>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</si>
  <si>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</si>
  <si>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</si>
  <si>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</si>
  <si>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</si>
  <si>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</si>
  <si>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</si>
  <si>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</si>
  <si>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</si>
  <si>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</si>
  <si>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</si>
  <si>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</si>
  <si>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</si>
  <si>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</si>
  <si>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</si>
  <si>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</si>
  <si>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</si>
  <si>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</si>
  <si>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</si>
  <si>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</si>
  <si>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</si>
  <si>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</si>
  <si>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</si>
  <si>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</si>
  <si>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</si>
  <si>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</si>
  <si>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</si>
  <si>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</si>
  <si>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</si>
  <si>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</si>
  <si>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</si>
  <si>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</si>
  <si>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</si>
  <si>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</si>
  <si>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</si>
  <si>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</si>
  <si>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</si>
  <si>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</si>
  <si>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</si>
  <si>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</si>
  <si>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</si>
  <si>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</si>
  <si>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</si>
  <si>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</si>
  <si>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</si>
  <si>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</si>
  <si>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</si>
  <si>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</si>
  <si>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</si>
  <si>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</si>
  <si>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</si>
  <si>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</si>
  <si>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</si>
  <si>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</si>
  <si>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</si>
  <si>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</si>
  <si>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</si>
  <si>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</si>
  <si>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</si>
  <si>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</si>
  <si>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</si>
  <si>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</si>
  <si>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</si>
  <si>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</si>
  <si>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</si>
  <si>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</si>
  <si>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</si>
  <si>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</si>
  <si>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</si>
  <si>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</si>
  <si>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</si>
  <si>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</si>
  <si>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</si>
  <si>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</si>
  <si>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</si>
  <si>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</si>
  <si>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</si>
  <si>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</si>
  <si>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</si>
  <si>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</si>
  <si>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</si>
  <si>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</si>
  <si>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</si>
  <si>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</si>
  <si>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</si>
  <si>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</si>
  <si>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</si>
  <si>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</si>
  <si>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</si>
  <si>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</si>
  <si>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</si>
  <si>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</si>
  <si>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</si>
  <si>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</si>
  <si>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</si>
  <si>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</si>
  <si>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</si>
  <si>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</si>
  <si>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</si>
  <si>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</si>
  <si>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</si>
  <si>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</si>
  <si>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</si>
  <si>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</si>
  <si>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</si>
  <si>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</si>
  <si>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</si>
  <si>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</si>
  <si>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</si>
  <si>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</si>
  <si>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</si>
  <si>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</si>
  <si>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</si>
  <si>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</si>
  <si>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</si>
  <si>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</si>
  <si>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</si>
  <si>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</si>
  <si>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</si>
  <si>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</si>
  <si>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</si>
  <si>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</si>
  <si>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</si>
  <si>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</si>
  <si>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</si>
  <si>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</si>
  <si>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</si>
  <si>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</si>
  <si>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</si>
  <si>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</si>
  <si>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</si>
  <si>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</si>
  <si>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</si>
  <si>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</si>
  <si>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</si>
  <si>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</si>
  <si>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</si>
  <si>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</si>
  <si>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</si>
  <si>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</si>
  <si>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</si>
  <si>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</si>
  <si>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</si>
  <si>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</si>
  <si>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</si>
  <si>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</si>
  <si>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</si>
  <si>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</si>
  <si>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</si>
  <si>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</si>
  <si>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</si>
  <si>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</si>
  <si>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</si>
  <si>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</si>
  <si>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</si>
  <si>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</si>
  <si>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</si>
  <si>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</si>
  <si>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</si>
  <si>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</si>
  <si>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</si>
  <si>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</si>
  <si>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</si>
  <si>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</si>
  <si>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</si>
  <si>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</si>
  <si>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</si>
  <si>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</si>
  <si>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</si>
  <si>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</si>
  <si>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</si>
  <si>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</si>
  <si>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</si>
  <si>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</si>
  <si>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</si>
  <si>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</si>
  <si>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</si>
  <si>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</si>
  <si>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</si>
  <si>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</si>
  <si>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</si>
  <si>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</si>
  <si>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</si>
  <si>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</si>
  <si>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</si>
  <si>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</si>
  <si>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</si>
  <si>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</si>
  <si>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</si>
  <si>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</si>
  <si>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</si>
  <si>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</si>
  <si>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</si>
  <si>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</si>
  <si>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</si>
  <si>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</si>
  <si>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</si>
  <si>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</si>
  <si>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</si>
  <si>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</si>
  <si>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</si>
  <si>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</si>
  <si>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</si>
  <si>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</si>
  <si>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</si>
  <si>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</si>
  <si>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</si>
  <si>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</si>
  <si>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</si>
  <si>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</si>
  <si>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</si>
  <si>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</si>
  <si>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</si>
  <si>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</si>
  <si>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</si>
  <si>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</si>
  <si>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</si>
  <si>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</si>
  <si>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</si>
  <si>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</si>
  <si>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</si>
  <si>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</si>
  <si>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</si>
  <si>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</si>
  <si>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</si>
  <si>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</si>
  <si>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</si>
  <si>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</si>
  <si>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</si>
  <si>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</si>
  <si>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</si>
  <si>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</si>
  <si>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</si>
  <si>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</si>
  <si>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</si>
  <si>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</si>
  <si>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</si>
  <si>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</si>
  <si>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</si>
  <si>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</si>
  <si>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</si>
  <si>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</si>
  <si>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</si>
  <si>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</si>
  <si>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</si>
  <si>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</si>
  <si>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</si>
  <si>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</si>
  <si>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</si>
  <si>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</si>
  <si>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</si>
  <si>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</si>
  <si>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</si>
  <si>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</si>
  <si>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</si>
  <si>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</si>
  <si>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</si>
  <si>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</si>
  <si>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</si>
  <si>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</si>
  <si>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</si>
  <si>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</si>
  <si>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</si>
  <si>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</si>
  <si>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</si>
  <si>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</si>
  <si>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</si>
  <si>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</si>
  <si>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</si>
  <si>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</si>
  <si>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</si>
  <si>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</si>
  <si>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</si>
  <si>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</si>
  <si>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</si>
  <si>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</si>
  <si>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</si>
  <si>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</si>
  <si>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</si>
  <si>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</si>
  <si>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</si>
  <si>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</si>
  <si>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</si>
  <si>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</si>
  <si>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</si>
  <si>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</si>
  <si>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</si>
  <si>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</si>
  <si>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</si>
  <si>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</si>
  <si>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</si>
  <si>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</si>
  <si>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</si>
  <si>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</si>
  <si>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</si>
  <si>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</si>
  <si>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</si>
  <si>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</si>
  <si>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</si>
  <si>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</si>
  <si>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</si>
  <si>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</si>
  <si>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</si>
  <si>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</si>
  <si>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</si>
  <si>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</si>
  <si>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</si>
  <si>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</si>
  <si>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</si>
  <si>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</si>
  <si>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</si>
  <si>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</si>
  <si>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</si>
  <si>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</si>
  <si>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</si>
  <si>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</si>
  <si>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</si>
  <si>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</si>
  <si>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</si>
  <si>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</si>
  <si>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</si>
  <si>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</si>
  <si>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</si>
  <si>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</si>
  <si>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</si>
  <si>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</si>
  <si>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</si>
  <si>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</si>
  <si>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</si>
  <si>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</si>
  <si>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</si>
  <si>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</si>
  <si>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</si>
  <si>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</si>
  <si>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</si>
  <si>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</si>
  <si>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</si>
  <si>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</si>
  <si>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</si>
  <si>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</si>
  <si>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</si>
  <si>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</si>
  <si>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</si>
  <si>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</si>
  <si>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</si>
  <si>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</si>
  <si>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</si>
  <si>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</si>
  <si>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</si>
  <si>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</si>
  <si>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</si>
  <si>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</si>
  <si>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</si>
  <si>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</si>
  <si>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</si>
  <si>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</si>
  <si>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</si>
  <si>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</si>
  <si>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</si>
  <si>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</si>
  <si>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</si>
  <si>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</si>
  <si>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</si>
  <si>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</si>
  <si>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</si>
  <si>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</si>
  <si>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</si>
  <si>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</si>
  <si>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</si>
  <si>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</si>
  <si>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</si>
  <si>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</si>
  <si>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</si>
  <si>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</si>
  <si>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</si>
  <si>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</si>
  <si>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</si>
  <si>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</si>
  <si>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</si>
  <si>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</si>
  <si>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</si>
  <si>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</si>
  <si>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</si>
  <si>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</si>
  <si>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</si>
  <si>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</si>
  <si>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</si>
  <si>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</si>
  <si>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</si>
  <si>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</si>
  <si>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</si>
  <si>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</si>
  <si>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</si>
  <si>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</si>
  <si>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</si>
  <si>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</si>
  <si>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</si>
  <si>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</si>
  <si>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</si>
  <si>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</si>
  <si>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</si>
  <si>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</si>
  <si>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</si>
  <si>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</si>
  <si>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</si>
  <si>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</si>
  <si>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</si>
  <si>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</si>
  <si>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</si>
  <si>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</si>
  <si>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</si>
  <si>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</si>
  <si>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</si>
  <si>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</si>
  <si>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</si>
  <si>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</si>
  <si>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</si>
  <si>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</si>
  <si>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</si>
  <si>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</si>
  <si>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</si>
  <si>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</si>
  <si>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</si>
  <si>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</si>
  <si>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</si>
  <si>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</si>
  <si>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</si>
  <si>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</si>
  <si>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</si>
  <si>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</si>
  <si>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</si>
  <si>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</si>
  <si>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</si>
  <si>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</si>
  <si>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</si>
  <si>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</si>
  <si>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</si>
  <si>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</si>
  <si>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</si>
  <si>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</si>
  <si>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</si>
  <si>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</si>
  <si>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</si>
  <si>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</si>
  <si>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</si>
  <si>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</si>
  <si>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</si>
  <si>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</si>
  <si>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</si>
  <si>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</si>
  <si>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</si>
  <si>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</si>
  <si>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</si>
  <si>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</si>
  <si>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</si>
  <si>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</si>
  <si>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</si>
  <si>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</si>
  <si>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</si>
  <si>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</si>
  <si>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</si>
  <si>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</si>
  <si>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</si>
  <si>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</si>
  <si>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</si>
  <si>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</si>
  <si>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</si>
  <si>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</si>
  <si>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</si>
  <si>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</si>
  <si>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</si>
  <si>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</si>
  <si>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</si>
  <si>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</si>
  <si>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</si>
  <si>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</si>
  <si>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</si>
  <si>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</si>
  <si>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</si>
  <si>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</si>
  <si>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</si>
  <si>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</si>
  <si>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</si>
  <si>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</si>
  <si>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</si>
  <si>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</si>
  <si>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</si>
  <si>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</si>
  <si>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</si>
  <si>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</si>
  <si>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</si>
  <si>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</si>
  <si>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</si>
  <si>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</si>
  <si>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</si>
  <si>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</si>
  <si>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</si>
  <si>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</si>
  <si>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</si>
  <si>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</si>
  <si>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</si>
  <si>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</si>
  <si>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</si>
  <si>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</si>
  <si>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</si>
  <si>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</si>
  <si>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</si>
  <si>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</si>
  <si>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</si>
  <si>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</si>
  <si>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</si>
  <si>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</si>
  <si>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</si>
  <si>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</si>
  <si>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</si>
  <si>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</si>
  <si>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</si>
  <si>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</si>
  <si>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</si>
  <si>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</si>
  <si>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</si>
  <si>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</si>
  <si>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</si>
  <si>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</si>
  <si>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</si>
  <si>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</si>
  <si>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</si>
  <si>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</si>
  <si>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</si>
  <si>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</si>
  <si>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</si>
  <si>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</si>
  <si>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</si>
  <si>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</si>
  <si>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</si>
  <si>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</si>
  <si>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</si>
  <si>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</si>
  <si>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</si>
  <si>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</si>
  <si>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</si>
  <si>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</si>
  <si>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</si>
  <si>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</si>
  <si>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</si>
  <si>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</si>
  <si>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</si>
  <si>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</si>
  <si>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</si>
  <si>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</si>
  <si>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</si>
  <si>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</si>
  <si>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</si>
  <si>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</si>
  <si>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</si>
  <si>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</si>
  <si>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</si>
  <si>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</si>
  <si>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</si>
  <si>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</si>
  <si>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</si>
  <si>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</si>
  <si>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</si>
  <si>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</si>
  <si>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</si>
  <si>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</si>
  <si>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</si>
  <si>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</si>
  <si>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</si>
  <si>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</si>
  <si>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</si>
  <si>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</si>
  <si>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</si>
  <si>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</si>
  <si>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</si>
  <si>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</si>
  <si>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</si>
  <si>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</si>
  <si>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</si>
  <si>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</si>
  <si>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</si>
  <si>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</si>
  <si>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</si>
  <si>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</si>
  <si>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</si>
  <si>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</si>
  <si>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</si>
  <si>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</si>
  <si>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</si>
  <si>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</si>
  <si>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</si>
  <si>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</si>
  <si>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</si>
  <si>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</si>
  <si>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</si>
  <si>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</si>
  <si>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</si>
  <si>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</si>
  <si>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</si>
  <si>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</si>
  <si>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</si>
  <si>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</si>
  <si>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</si>
  <si>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</si>
  <si>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</si>
  <si>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</si>
  <si>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</si>
  <si>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</si>
  <si>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</si>
  <si>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</si>
  <si>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</si>
  <si>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</si>
  <si>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</si>
  <si>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</si>
  <si>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</si>
  <si>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</si>
  <si>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</si>
  <si>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</si>
  <si>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</si>
  <si>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</si>
  <si>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</si>
  <si>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</si>
  <si>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</si>
  <si>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</si>
  <si>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</si>
  <si>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</si>
  <si>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</si>
  <si>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</si>
  <si>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</si>
  <si>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</si>
  <si>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</si>
  <si>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</si>
  <si>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</si>
  <si>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</si>
  <si>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</si>
  <si>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</si>
  <si>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</si>
  <si>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</si>
  <si>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</si>
  <si>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</si>
  <si>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</si>
  <si>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</si>
  <si>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</si>
  <si>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</si>
  <si>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</si>
  <si>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</si>
  <si>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</si>
  <si>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</si>
  <si>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</si>
  <si>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</si>
  <si>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</si>
  <si>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</si>
  <si>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</si>
  <si>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</si>
  <si>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</si>
  <si>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</si>
  <si>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</si>
  <si>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</si>
  <si>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</si>
  <si>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</si>
  <si>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</si>
  <si>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</si>
  <si>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</si>
  <si>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</si>
  <si>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</si>
  <si>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</si>
  <si>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</si>
  <si>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</si>
  <si>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</si>
  <si>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</si>
  <si>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</si>
  <si>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</si>
  <si>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</si>
  <si>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</si>
  <si>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</si>
  <si>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</si>
  <si>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</si>
  <si>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</si>
  <si>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</si>
  <si>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</si>
  <si>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</si>
  <si>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</si>
  <si>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</si>
  <si>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</si>
  <si>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</si>
  <si>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</si>
  <si>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</si>
  <si>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</si>
  <si>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</si>
  <si>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</si>
  <si>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</si>
  <si>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</si>
  <si>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</si>
  <si>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</si>
  <si>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</si>
  <si>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</si>
  <si>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</si>
  <si>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</si>
  <si>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</si>
  <si>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</si>
  <si>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</si>
  <si>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</si>
  <si>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</si>
  <si>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</si>
  <si>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</si>
  <si>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</si>
  <si>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</si>
  <si>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</si>
  <si>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</si>
  <si>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</si>
  <si>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</si>
  <si>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</si>
  <si>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</si>
  <si>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</si>
  <si>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</si>
  <si>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</si>
  <si>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</si>
  <si>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</si>
  <si>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</si>
  <si>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</si>
  <si>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</si>
  <si>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</si>
  <si>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</si>
  <si>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</si>
  <si>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</si>
  <si>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</si>
  <si>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</si>
  <si>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</si>
  <si>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</si>
  <si>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</si>
  <si>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</si>
  <si>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</si>
  <si>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</si>
  <si>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</si>
  <si>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</si>
  <si>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</si>
  <si>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</si>
  <si>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</si>
  <si>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</si>
  <si>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</si>
  <si>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</si>
  <si>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</si>
  <si>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</si>
  <si>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</si>
  <si>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</si>
  <si>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</si>
  <si>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</si>
  <si>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</si>
  <si>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</si>
  <si>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</si>
  <si>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</si>
  <si>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</si>
  <si>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</si>
  <si>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</si>
  <si>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</si>
  <si>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</si>
  <si>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</si>
  <si>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</si>
  <si>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</si>
  <si>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</si>
  <si>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</si>
  <si>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</si>
  <si>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</si>
  <si>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</si>
  <si>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</si>
  <si>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</si>
  <si>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</si>
  <si>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</si>
  <si>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</si>
  <si>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</si>
  <si>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</si>
  <si>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</si>
  <si>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</si>
  <si>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</si>
  <si>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</si>
  <si>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</si>
  <si>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</si>
  <si>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</si>
  <si>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</si>
  <si>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</si>
  <si>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</si>
  <si>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</si>
  <si>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</si>
  <si>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</si>
  <si>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</si>
  <si>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</si>
  <si>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</si>
  <si>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</si>
  <si>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</si>
  <si>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</si>
  <si>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</si>
  <si>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</si>
  <si>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</si>
  <si>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</si>
  <si>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</si>
  <si>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</si>
  <si>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</si>
  <si>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</si>
  <si>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</si>
  <si>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</si>
  <si>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</si>
  <si>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</si>
  <si>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</si>
  <si>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</si>
  <si>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</si>
  <si>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</si>
  <si>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</si>
  <si>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</si>
  <si>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</si>
  <si>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</si>
  <si>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</si>
  <si>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</si>
  <si>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</si>
  <si>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</si>
  <si>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</si>
  <si>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</si>
  <si>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</si>
  <si>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</si>
  <si>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</si>
  <si>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</si>
  <si>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</si>
  <si>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</si>
  <si>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</si>
  <si>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</si>
  <si>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</si>
  <si>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</si>
  <si>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</si>
  <si>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</si>
  <si>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</si>
  <si>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</si>
  <si>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</si>
  <si>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</si>
  <si>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</si>
  <si>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</si>
  <si>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</si>
  <si>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</si>
  <si>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</si>
  <si>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</si>
  <si>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</si>
  <si>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</si>
  <si>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</si>
  <si>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</si>
  <si>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</si>
  <si>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</si>
  <si>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</si>
  <si>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</si>
  <si>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</si>
  <si>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</si>
  <si>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</si>
  <si>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</si>
  <si>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</si>
  <si>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</si>
  <si>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</si>
  <si>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</si>
  <si>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</si>
  <si>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</si>
  <si>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</si>
  <si>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</si>
  <si>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</si>
  <si>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</si>
  <si>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</si>
  <si>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</si>
  <si>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</si>
  <si>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</si>
  <si>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</si>
  <si>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</si>
  <si>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</si>
  <si>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</si>
  <si>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</si>
  <si>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</si>
  <si>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</si>
  <si>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</si>
  <si>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</si>
  <si>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</si>
  <si>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</si>
  <si>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</si>
  <si>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</si>
  <si>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</si>
  <si>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</si>
  <si>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</si>
  <si>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</si>
  <si>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</si>
  <si>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</si>
  <si>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</si>
  <si>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</si>
  <si>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</si>
  <si>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</si>
  <si>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</si>
  <si>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</si>
  <si>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</si>
  <si>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</si>
  <si>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</si>
  <si>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</si>
  <si>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</si>
  <si>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</si>
  <si>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</si>
  <si>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</si>
  <si>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</si>
  <si>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</si>
  <si>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</si>
  <si>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</si>
  <si>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</si>
  <si>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</si>
  <si>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</si>
  <si>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</si>
  <si>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</si>
  <si>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</si>
  <si>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</si>
  <si>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</si>
  <si>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</si>
  <si>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</si>
  <si>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</si>
  <si>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</si>
  <si>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</si>
  <si>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</si>
  <si>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</si>
  <si>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</si>
  <si>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</si>
  <si>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</si>
  <si>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</si>
  <si>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</si>
  <si>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</si>
  <si>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</si>
  <si>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</si>
  <si>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</si>
  <si>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</si>
  <si>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</si>
  <si>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</si>
  <si>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</si>
  <si>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</si>
  <si>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</si>
  <si>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</si>
  <si>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</si>
  <si>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</si>
  <si>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</si>
  <si>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</si>
  <si>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</si>
  <si>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</si>
  <si>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</si>
  <si>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</si>
  <si>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</si>
  <si>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</si>
  <si>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</si>
  <si>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</si>
  <si>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</si>
  <si>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</si>
  <si>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</si>
  <si>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</si>
  <si>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</si>
  <si>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</si>
  <si>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</si>
  <si>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</si>
  <si>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</si>
  <si>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</si>
  <si>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</si>
  <si>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</si>
  <si>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</si>
  <si>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</si>
  <si>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</si>
  <si>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</si>
  <si>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</si>
  <si>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</si>
  <si>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</si>
  <si>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</si>
  <si>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</si>
  <si>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</si>
  <si>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</si>
  <si>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</si>
  <si>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</si>
  <si>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</si>
  <si>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</si>
  <si>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</si>
  <si>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</si>
  <si>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</si>
  <si>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</si>
  <si>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</si>
  <si>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</si>
  <si>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</si>
  <si>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</si>
  <si>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</si>
  <si>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</si>
  <si>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</si>
  <si>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</si>
  <si>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</si>
  <si>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</si>
  <si>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</si>
  <si>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</si>
  <si>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</si>
  <si>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</si>
  <si>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</si>
  <si>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</si>
  <si>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</si>
  <si>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</si>
  <si>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</si>
  <si>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</si>
  <si>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</si>
  <si>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</si>
  <si>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</si>
  <si>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</si>
  <si>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</si>
  <si>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</si>
  <si>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</si>
  <si>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</si>
  <si>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</si>
  <si>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</si>
  <si>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</si>
  <si>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</si>
  <si>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</si>
  <si>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</si>
  <si>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</si>
  <si>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</si>
  <si>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</si>
  <si>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</si>
  <si>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</si>
  <si>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</si>
  <si>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</si>
  <si>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</si>
  <si>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</si>
  <si>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</si>
  <si>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</si>
  <si>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</si>
  <si>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</si>
  <si>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</si>
  <si>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</si>
  <si>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</si>
  <si>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</si>
  <si>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</si>
  <si>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</si>
  <si>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</si>
  <si>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</si>
  <si>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</si>
  <si>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</si>
  <si>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</si>
  <si>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</si>
  <si>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</si>
  <si>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</si>
  <si>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</si>
  <si>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</si>
  <si>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</si>
  <si>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</si>
  <si>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</si>
  <si>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</si>
  <si>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</si>
  <si>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</si>
  <si>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</si>
  <si>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</si>
  <si>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</si>
  <si>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</si>
  <si>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</si>
  <si>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</si>
  <si>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</si>
  <si>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</si>
  <si>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</si>
  <si>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</si>
  <si>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</si>
  <si>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</si>
  <si>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</si>
  <si>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</si>
  <si>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</si>
  <si>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</si>
  <si>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</si>
  <si>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</si>
  <si>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</si>
  <si>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</si>
  <si>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</si>
  <si>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</si>
  <si>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</si>
  <si>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</si>
  <si>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</si>
  <si>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</si>
  <si>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</si>
  <si>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</si>
  <si>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</si>
  <si>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</si>
  <si>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</si>
  <si>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</si>
  <si>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</si>
  <si>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</si>
  <si>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</si>
  <si>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</si>
  <si>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</si>
  <si>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</si>
  <si>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</si>
  <si>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</si>
  <si>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</si>
  <si>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</si>
  <si>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</si>
  <si>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</si>
  <si>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</si>
  <si>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</si>
  <si>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</si>
  <si>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</si>
  <si>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</si>
  <si>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</si>
  <si>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</si>
  <si>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</si>
  <si>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</si>
  <si>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</si>
  <si>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</si>
  <si>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</si>
  <si>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</si>
  <si>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</si>
  <si>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</si>
  <si>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</si>
  <si>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</si>
  <si>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</si>
  <si>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</si>
  <si>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</si>
  <si>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</si>
  <si>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</si>
  <si>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</si>
  <si>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</si>
  <si>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</si>
  <si>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</si>
  <si>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</si>
  <si>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</si>
  <si>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</si>
  <si>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</si>
  <si>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</si>
  <si>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</si>
  <si>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</si>
  <si>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</si>
  <si>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</si>
  <si>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</si>
  <si>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</si>
  <si>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</si>
  <si>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</si>
  <si>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</si>
  <si>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</si>
  <si>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</si>
  <si>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</si>
  <si>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</si>
  <si>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</si>
  <si>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</si>
  <si>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</si>
  <si>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</si>
  <si>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</si>
  <si>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</si>
  <si>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</si>
  <si>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</si>
  <si>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</si>
  <si>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</si>
  <si>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</si>
  <si>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</si>
  <si>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</si>
  <si>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</si>
  <si>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</si>
  <si>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</si>
  <si>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</si>
  <si>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</si>
  <si>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</si>
  <si>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</si>
  <si>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</si>
  <si>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</si>
  <si>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</si>
  <si>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</si>
  <si>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</si>
  <si>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</si>
  <si>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</si>
  <si>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</si>
  <si>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</si>
  <si>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</si>
  <si>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</si>
  <si>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</si>
  <si>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</si>
  <si>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</si>
  <si>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</si>
  <si>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</si>
  <si>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</si>
  <si>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</si>
  <si>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</si>
  <si>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</si>
  <si>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</si>
  <si>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</si>
  <si>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</si>
  <si>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</si>
  <si>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</si>
  <si>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</si>
  <si>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</si>
  <si>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</si>
  <si>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</si>
  <si>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</si>
  <si>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</si>
  <si>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</si>
  <si>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</si>
  <si>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</si>
  <si>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</si>
  <si>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</si>
  <si>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</si>
  <si>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</si>
  <si>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</si>
  <si>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</si>
  <si>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</si>
  <si>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</si>
  <si>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</si>
  <si>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</si>
  <si>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</si>
  <si>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</si>
  <si>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</si>
  <si>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</si>
  <si>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</si>
  <si>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</si>
  <si>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</si>
  <si>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</si>
  <si>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</si>
  <si>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</si>
  <si>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</si>
  <si>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</si>
  <si>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</si>
  <si>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</si>
  <si>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</si>
  <si>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</si>
  <si>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</si>
  <si>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</si>
  <si>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</si>
  <si>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</si>
  <si>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</si>
  <si>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</si>
  <si>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</si>
  <si>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</si>
  <si>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</si>
  <si>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</si>
  <si>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</si>
  <si>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</si>
  <si>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</si>
  <si>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</si>
  <si>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</si>
  <si>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</si>
  <si>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</si>
  <si>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</si>
  <si>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</si>
  <si>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</si>
  <si>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</si>
  <si>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</si>
  <si>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</si>
  <si>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</si>
  <si>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</si>
  <si>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</si>
  <si>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</si>
  <si>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</si>
  <si>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</si>
  <si>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</si>
  <si>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</si>
  <si>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</si>
  <si>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</si>
  <si>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</si>
  <si>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</si>
  <si>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</si>
  <si>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</si>
  <si>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</si>
  <si>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</si>
  <si>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</si>
  <si>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</si>
  <si>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</si>
  <si>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</si>
  <si>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</si>
  <si>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</si>
  <si>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</si>
  <si>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</si>
  <si>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</si>
  <si>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</si>
  <si>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</si>
  <si>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</si>
  <si>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</si>
  <si>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</si>
  <si>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</si>
  <si>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</si>
  <si>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</si>
  <si>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</si>
  <si>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</si>
  <si>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</si>
  <si>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</si>
  <si>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</si>
  <si>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</si>
  <si>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</si>
  <si>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</si>
  <si>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</si>
  <si>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</si>
  <si>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</si>
  <si>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</si>
  <si>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</si>
  <si>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</si>
  <si>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</si>
  <si>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</si>
  <si>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</si>
  <si>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</si>
  <si>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</si>
  <si>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</si>
  <si>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</si>
  <si>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</si>
  <si>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</si>
  <si>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</si>
  <si>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</si>
  <si>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</si>
  <si>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</si>
  <si>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</si>
  <si>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</si>
  <si>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</si>
  <si>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</si>
  <si>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</si>
  <si>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</si>
  <si>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</si>
  <si>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</si>
  <si>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</si>
  <si>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</si>
  <si>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</si>
  <si>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</si>
  <si>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</si>
  <si>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</si>
  <si>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</si>
  <si>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</si>
  <si>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</si>
  <si>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</si>
  <si>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</si>
  <si>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</si>
  <si>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</si>
  <si>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</si>
  <si>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</si>
  <si>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</si>
  <si>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</si>
  <si>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</si>
  <si>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</si>
  <si>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</si>
  <si>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</si>
  <si>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</si>
  <si>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</si>
  <si>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</si>
  <si>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</si>
  <si>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</si>
  <si>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</si>
  <si>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</si>
  <si>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</si>
  <si>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</si>
  <si>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</si>
  <si>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</si>
  <si>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</si>
  <si>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</si>
  <si>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</si>
  <si>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</si>
  <si>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</si>
  <si>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</si>
  <si>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</si>
  <si>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</si>
  <si>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</si>
  <si>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</si>
  <si>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</si>
  <si>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</si>
  <si>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</si>
  <si>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</si>
  <si>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</si>
  <si>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</si>
  <si>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</si>
  <si>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</si>
  <si>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</si>
  <si>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</si>
  <si>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</si>
  <si>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</si>
  <si>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</si>
  <si>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</si>
  <si>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</si>
  <si>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</si>
  <si>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</si>
  <si>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</si>
  <si>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</si>
  <si>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</si>
  <si>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</si>
  <si>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</si>
  <si>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</si>
  <si>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</si>
  <si>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</si>
  <si>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</si>
  <si>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</si>
  <si>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</si>
  <si>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</si>
  <si>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</si>
  <si>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</si>
  <si>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</si>
  <si>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</si>
  <si>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</si>
  <si>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</si>
  <si>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</si>
  <si>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</si>
  <si>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</si>
  <si>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</si>
  <si>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</si>
  <si>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</si>
  <si>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</si>
  <si>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</si>
  <si>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</si>
  <si>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</si>
  <si>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</si>
  <si>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</si>
  <si>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</si>
  <si>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</si>
  <si>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</si>
  <si>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</si>
  <si>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</si>
  <si>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</si>
  <si>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</si>
  <si>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</si>
  <si>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</si>
  <si>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</si>
  <si>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</si>
  <si>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</si>
  <si>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</si>
  <si>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</si>
  <si>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</si>
  <si>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</si>
  <si>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</si>
  <si>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</si>
  <si>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</si>
  <si>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</si>
  <si>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</si>
  <si>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</si>
  <si>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</si>
  <si>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</si>
  <si>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</si>
  <si>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</si>
  <si>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</si>
  <si>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</si>
  <si>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</si>
  <si>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</si>
  <si>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</si>
  <si>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</si>
  <si>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</si>
  <si>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</si>
  <si>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</si>
  <si>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</si>
  <si>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</si>
  <si>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</si>
  <si>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</si>
  <si>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</si>
  <si>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</si>
  <si>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</si>
  <si>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</si>
  <si>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</si>
  <si>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</si>
  <si>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</si>
  <si>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</si>
  <si>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</si>
  <si>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</si>
  <si>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</si>
  <si>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</si>
  <si>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</si>
  <si>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</si>
  <si>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</si>
  <si>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</si>
  <si>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</si>
  <si>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</si>
  <si>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</si>
  <si>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</si>
  <si>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</si>
  <si>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</si>
  <si>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</si>
  <si>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</si>
  <si>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</si>
  <si>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</si>
  <si>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</si>
  <si>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</si>
  <si>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</si>
  <si>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</si>
  <si>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</si>
  <si>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</si>
  <si>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</si>
  <si>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</si>
  <si>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</si>
  <si>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</si>
  <si>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</si>
  <si>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</si>
  <si>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</si>
  <si>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</si>
  <si>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</si>
  <si>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</si>
  <si>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</si>
  <si>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</si>
  <si>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</si>
  <si>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</si>
  <si>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</si>
  <si>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</si>
  <si>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</si>
  <si>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</si>
  <si>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</si>
  <si>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</si>
  <si>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</si>
  <si>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</si>
  <si>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</si>
  <si>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</si>
  <si>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</si>
  <si>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</si>
  <si>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</si>
  <si>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</si>
  <si>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</si>
  <si>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</si>
  <si>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</si>
  <si>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</si>
  <si>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</si>
  <si>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</si>
  <si>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</si>
  <si>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</si>
  <si>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</si>
  <si>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</si>
  <si>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</si>
  <si>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</si>
  <si>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</si>
  <si>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</si>
  <si>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</si>
  <si>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</si>
  <si>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</si>
  <si>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</si>
  <si>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</si>
  <si>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</si>
  <si>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</si>
  <si>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</si>
  <si>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</si>
  <si>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</si>
  <si>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</si>
  <si>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</si>
  <si>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</si>
  <si>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</si>
  <si>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</si>
  <si>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</si>
  <si>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</si>
  <si>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</si>
  <si>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</si>
  <si>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</si>
  <si>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</si>
  <si>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</si>
  <si>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</si>
  <si>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</si>
  <si>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</si>
  <si>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</si>
  <si>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</si>
  <si>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</si>
  <si>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</si>
  <si>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</si>
  <si>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</si>
  <si>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</si>
  <si>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</si>
  <si>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</si>
  <si>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</si>
  <si>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</si>
  <si>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</si>
  <si>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</si>
  <si>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</si>
  <si>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</si>
  <si>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</si>
  <si>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</si>
  <si>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</si>
  <si>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</si>
  <si>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</si>
  <si>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</si>
  <si>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</si>
  <si>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</si>
  <si>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</si>
  <si>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</si>
  <si>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</si>
  <si>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</si>
  <si>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</si>
  <si>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</si>
  <si>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</si>
  <si>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</si>
  <si>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</si>
  <si>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</si>
  <si>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</si>
  <si>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</si>
  <si>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</si>
  <si>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</si>
  <si>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</si>
  <si>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</si>
  <si>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</si>
  <si>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</si>
  <si>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</si>
  <si>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</si>
  <si>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</si>
  <si>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</si>
  <si>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</si>
  <si>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</si>
  <si>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</si>
  <si>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</si>
  <si>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</si>
  <si>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</si>
  <si>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</si>
  <si>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</si>
  <si>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</si>
  <si>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</si>
  <si>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</si>
  <si>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</si>
  <si>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</si>
  <si>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</si>
  <si>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</si>
  <si>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</si>
  <si>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</si>
  <si>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</si>
  <si>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</si>
  <si>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</si>
  <si>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</si>
  <si>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</si>
  <si>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</si>
  <si>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</si>
  <si>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</si>
  <si>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</si>
  <si>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</si>
  <si>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</si>
  <si>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</si>
  <si>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</si>
  <si>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</si>
  <si>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</si>
  <si>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</si>
  <si>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</si>
  <si>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</si>
  <si>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</si>
  <si>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</si>
  <si>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</si>
  <si>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</si>
  <si>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</si>
  <si>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</si>
  <si>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</si>
  <si>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</si>
  <si>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</si>
  <si>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</si>
  <si>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</si>
  <si>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</si>
  <si>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</si>
  <si>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</si>
  <si>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</si>
  <si>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</si>
  <si>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</si>
  <si>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</si>
  <si>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</si>
  <si>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</si>
  <si>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</si>
  <si>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</si>
  <si>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</si>
  <si>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</si>
  <si>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</si>
  <si>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</si>
  <si>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</si>
  <si>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</si>
  <si>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</si>
  <si>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</si>
  <si>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</si>
  <si>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</si>
  <si>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</si>
  <si>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</si>
  <si>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</si>
  <si>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</si>
  <si>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</si>
  <si>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</si>
  <si>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</si>
  <si>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</si>
  <si>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</si>
  <si>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</si>
  <si>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</si>
  <si>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</si>
  <si>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</si>
  <si>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</si>
  <si>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</si>
  <si>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</si>
  <si>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</si>
  <si>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</si>
  <si>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</si>
  <si>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</si>
  <si>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</si>
  <si>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</si>
  <si>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</si>
  <si>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</si>
  <si>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</si>
  <si>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</si>
  <si>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</si>
  <si>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</si>
  <si>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</si>
  <si>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</si>
  <si>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</si>
  <si>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</si>
  <si>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</si>
  <si>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</si>
  <si>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</si>
  <si>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</si>
  <si>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</si>
  <si>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</si>
  <si>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</si>
  <si>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</si>
  <si>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</si>
  <si>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</si>
  <si>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</si>
  <si>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</si>
  <si>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</si>
  <si>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</si>
  <si>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</si>
  <si>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</si>
  <si>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</si>
  <si>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</si>
  <si>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</si>
  <si>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</si>
  <si>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</si>
  <si>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</si>
  <si>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</si>
  <si>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</si>
  <si>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</si>
  <si>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</si>
  <si>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</si>
  <si>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</si>
  <si>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</si>
  <si>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</si>
  <si>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</si>
  <si>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</si>
  <si>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</si>
  <si>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</si>
  <si>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</si>
  <si>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</si>
  <si>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</si>
  <si>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</si>
  <si>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</si>
  <si>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</si>
  <si>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</si>
  <si>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</si>
  <si>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</si>
  <si>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</si>
  <si>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</si>
  <si>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</si>
  <si>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</si>
  <si>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</si>
  <si>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</si>
  <si>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</si>
  <si>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</si>
  <si>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</si>
  <si>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</si>
  <si>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</si>
  <si>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</si>
  <si>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</si>
  <si>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</si>
  <si>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</si>
  <si>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</si>
  <si>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</si>
  <si>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</si>
  <si>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</si>
  <si>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</si>
  <si>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</si>
  <si>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</si>
  <si>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</si>
  <si>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</si>
  <si>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</si>
  <si>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</si>
  <si>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</si>
  <si>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</si>
  <si>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</si>
  <si>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</si>
  <si>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</si>
  <si>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</si>
  <si>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</si>
  <si>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</si>
  <si>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</si>
  <si>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</si>
  <si>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</si>
  <si>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</si>
  <si>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</si>
  <si>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</si>
  <si>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</si>
  <si>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</si>
  <si>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</si>
  <si>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</si>
  <si>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</si>
  <si>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</si>
  <si>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</si>
  <si>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</si>
  <si>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</si>
  <si>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</si>
  <si>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</si>
  <si>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</si>
  <si>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</si>
  <si>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</si>
  <si>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</si>
  <si>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</si>
  <si>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</si>
  <si>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</si>
  <si>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</si>
  <si>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</si>
  <si>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</si>
  <si>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</si>
  <si>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</si>
  <si>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</si>
  <si>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</si>
  <si>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</si>
  <si>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</si>
  <si>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</si>
  <si>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</si>
  <si>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</si>
  <si>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</si>
  <si>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</si>
  <si>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</si>
  <si>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</si>
  <si>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</si>
  <si>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</si>
  <si>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</si>
  <si>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</si>
  <si>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</si>
  <si>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</si>
  <si>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</si>
  <si>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</si>
  <si>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</si>
  <si>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</si>
  <si>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</si>
  <si>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</si>
  <si>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</si>
  <si>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</si>
  <si>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</si>
  <si>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</si>
  <si>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</si>
  <si>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</si>
  <si>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</si>
  <si>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</si>
  <si>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</si>
  <si>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</si>
  <si>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</si>
  <si>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</si>
  <si>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</si>
  <si>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</si>
  <si>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</si>
  <si>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</si>
  <si>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</si>
  <si>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</si>
  <si>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</si>
  <si>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</si>
  <si>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</si>
  <si>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</si>
  <si>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</si>
  <si>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</si>
  <si>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</si>
  <si>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</si>
  <si>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</si>
  <si>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</si>
  <si>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</si>
  <si>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</si>
  <si>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</si>
  <si>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</si>
  <si>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</si>
  <si>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</si>
  <si>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</si>
  <si>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</si>
  <si>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</si>
  <si>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</si>
  <si>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</si>
  <si>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</si>
  <si>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</si>
  <si>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</si>
  <si>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</si>
  <si>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</si>
  <si>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</si>
  <si>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</si>
  <si>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</si>
  <si>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</si>
  <si>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</si>
  <si>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</si>
  <si>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</si>
  <si>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</si>
  <si>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</si>
  <si>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</si>
  <si>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</si>
  <si>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</si>
  <si>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</si>
  <si>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</si>
  <si>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</si>
  <si>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</si>
  <si>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</si>
  <si>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</si>
  <si>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</si>
  <si>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</si>
  <si>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</si>
  <si>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</si>
  <si>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</si>
  <si>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</si>
  <si>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</si>
  <si>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</si>
  <si>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</si>
  <si>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</si>
  <si>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</si>
  <si>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</si>
  <si>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</si>
  <si>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</si>
  <si>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</si>
  <si>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</si>
  <si>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</si>
  <si>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</si>
  <si>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</si>
  <si>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</si>
  <si>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</si>
  <si>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</si>
  <si>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</si>
  <si>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</si>
  <si>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</si>
  <si>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</si>
  <si>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</si>
  <si>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</si>
  <si>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</si>
  <si>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</si>
  <si>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</si>
  <si>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</si>
  <si>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</si>
  <si>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</si>
  <si>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</si>
  <si>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</si>
  <si>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</si>
  <si>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</si>
  <si>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</si>
  <si>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</si>
  <si>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</si>
  <si>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</si>
  <si>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</si>
  <si>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</si>
  <si>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</si>
  <si>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</si>
  <si>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</si>
  <si>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</si>
  <si>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</si>
  <si>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</si>
  <si>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</si>
  <si>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</si>
  <si>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</si>
  <si>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</si>
  <si>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</si>
  <si>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</si>
  <si>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</si>
  <si>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</si>
  <si>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</si>
  <si>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</si>
  <si>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</si>
  <si>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</si>
  <si>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</si>
  <si>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</si>
  <si>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</si>
  <si>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</si>
  <si>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</si>
  <si>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</si>
  <si>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</si>
  <si>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</si>
  <si>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</si>
  <si>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</si>
  <si>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</si>
  <si>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</si>
  <si>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</si>
  <si>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</si>
  <si>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</si>
  <si>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</si>
  <si>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</si>
  <si>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</si>
  <si>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</si>
  <si>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</si>
  <si>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</si>
  <si>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</si>
  <si>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</si>
  <si>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</si>
  <si>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</si>
  <si>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</si>
  <si>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</si>
  <si>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</si>
  <si>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</si>
  <si>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</si>
  <si>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</si>
  <si>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</si>
  <si>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</si>
  <si>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</si>
  <si>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</si>
  <si>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</si>
  <si>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</si>
  <si>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</si>
  <si>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</si>
  <si>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</si>
  <si>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</si>
  <si>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</si>
  <si>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</si>
  <si>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</si>
  <si>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</si>
  <si>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</si>
  <si>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</si>
  <si>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</si>
  <si>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</si>
  <si>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</si>
  <si>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</si>
  <si>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</si>
  <si>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</si>
  <si>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</si>
  <si>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</si>
  <si>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</si>
  <si>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</si>
  <si>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</si>
  <si>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</si>
  <si>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</si>
  <si>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</si>
  <si>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</si>
  <si>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</si>
  <si>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</si>
  <si>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</si>
  <si>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</si>
  <si>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</si>
  <si>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</si>
  <si>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</si>
  <si>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</si>
  <si>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</si>
  <si>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</si>
  <si>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</si>
  <si>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</si>
  <si>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</si>
  <si>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</si>
  <si>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</si>
  <si>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</si>
  <si>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</si>
  <si>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</si>
  <si>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</si>
  <si>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</si>
  <si>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</si>
  <si>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</si>
  <si>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</si>
  <si>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</si>
  <si>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</si>
  <si>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</si>
  <si>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</si>
  <si>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</si>
  <si>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</si>
  <si>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</si>
  <si>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</si>
  <si>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</si>
  <si>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</si>
  <si>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</si>
  <si>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</si>
  <si>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</si>
  <si>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</si>
  <si>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</si>
  <si>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</si>
  <si>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</si>
  <si>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</si>
  <si>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</si>
  <si>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</si>
  <si>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</si>
  <si>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</si>
  <si>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</si>
  <si>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</si>
  <si>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</si>
  <si>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</si>
  <si>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</si>
  <si>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</si>
  <si>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</si>
  <si>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</si>
  <si>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</si>
  <si>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</si>
  <si>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</si>
  <si>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</si>
  <si>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</si>
  <si>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</si>
  <si>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</si>
  <si>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</si>
  <si>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</si>
  <si>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</si>
  <si>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</si>
  <si>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</si>
  <si>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</si>
  <si>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</si>
  <si>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</si>
  <si>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</si>
  <si>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</si>
  <si>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</si>
  <si>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</si>
  <si>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</si>
  <si>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</si>
  <si>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</si>
  <si>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</si>
  <si>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</si>
  <si>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</si>
  <si>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</si>
  <si>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</si>
  <si>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</si>
  <si>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</si>
  <si>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</si>
  <si>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</si>
  <si>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</si>
  <si>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</si>
  <si>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</si>
  <si>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</si>
  <si>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</si>
  <si>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</si>
  <si>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</si>
  <si>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</si>
  <si>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</si>
  <si>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</si>
  <si>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</si>
  <si>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</si>
  <si>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</si>
  <si>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</si>
  <si>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</si>
  <si>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</si>
  <si>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</si>
  <si>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</si>
  <si>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</si>
  <si>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</si>
  <si>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</si>
  <si>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</si>
  <si>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</si>
  <si>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</si>
  <si>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</si>
  <si>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</si>
  <si>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</si>
  <si>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</si>
  <si>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</si>
  <si>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</si>
  <si>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</si>
  <si>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</si>
  <si>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</si>
  <si>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</si>
  <si>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</si>
  <si>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</si>
  <si>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</si>
  <si>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</si>
  <si>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</si>
  <si>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</si>
  <si>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</si>
  <si>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</si>
  <si>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</si>
  <si>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</si>
  <si>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</si>
  <si>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</si>
  <si>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</si>
  <si>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</si>
  <si>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</si>
  <si>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</si>
  <si>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</si>
  <si>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</si>
  <si>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</si>
  <si>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</si>
  <si>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</si>
  <si>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</si>
  <si>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</si>
  <si>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</si>
  <si>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</si>
  <si>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</si>
  <si>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</si>
  <si>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</si>
  <si>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</si>
  <si>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</si>
  <si>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</si>
  <si>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</si>
  <si>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</si>
  <si>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</si>
  <si>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</si>
  <si>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</si>
  <si>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</si>
  <si>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</si>
  <si>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</si>
  <si>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</si>
  <si>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</si>
  <si>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</si>
  <si>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</si>
  <si>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</si>
  <si>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</si>
  <si>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</si>
  <si>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</si>
  <si>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</si>
  <si>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</si>
  <si>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</si>
  <si>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</si>
  <si>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</si>
  <si>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</si>
  <si>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</si>
  <si>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</si>
  <si>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</si>
  <si>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</si>
  <si>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</si>
  <si>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</si>
  <si>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</si>
  <si>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</si>
  <si>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</si>
  <si>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</si>
  <si>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</si>
  <si>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</si>
  <si>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</si>
  <si>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</si>
  <si>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</si>
  <si>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</si>
  <si>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</si>
  <si>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</si>
  <si>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</si>
  <si>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</si>
  <si>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</si>
  <si>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</si>
  <si>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</si>
  <si>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</si>
  <si>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</si>
  <si>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</si>
  <si>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</si>
  <si>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</si>
  <si>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</si>
  <si>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</si>
  <si>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</si>
  <si>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</si>
  <si>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</si>
  <si>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</si>
  <si>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</si>
  <si>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</si>
  <si>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</si>
  <si>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</si>
  <si>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</si>
  <si>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</si>
  <si>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</si>
  <si>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</si>
  <si>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</si>
  <si>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</si>
  <si>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</si>
  <si>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</si>
  <si>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</si>
  <si>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</si>
  <si>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</si>
  <si>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</si>
  <si>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</si>
  <si>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</si>
  <si>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</si>
  <si>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</si>
  <si>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</si>
  <si>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</si>
  <si>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</si>
  <si>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</si>
  <si>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</si>
  <si>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</si>
  <si>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</si>
  <si>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</si>
  <si>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</si>
  <si>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</si>
  <si>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</si>
  <si>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</si>
  <si>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</si>
  <si>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</si>
  <si>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</si>
  <si>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</si>
  <si>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</si>
  <si>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</si>
  <si>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</si>
  <si>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</si>
  <si>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</si>
  <si>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</si>
  <si>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</si>
  <si>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</si>
  <si>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</si>
  <si>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</si>
  <si>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</si>
  <si>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</si>
  <si>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</si>
  <si>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</si>
  <si>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</si>
  <si>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</si>
  <si>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</si>
  <si>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</si>
  <si>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</si>
  <si>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</si>
  <si>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</si>
  <si>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</si>
  <si>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</si>
  <si>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</si>
  <si>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</si>
  <si>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</si>
  <si>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</si>
  <si>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</si>
  <si>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</si>
  <si>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</si>
  <si>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</si>
  <si>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</si>
  <si>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</si>
  <si>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</si>
  <si>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</si>
  <si>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</si>
  <si>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</si>
  <si>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</si>
  <si>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</si>
  <si>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</si>
  <si>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</si>
  <si>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</si>
  <si>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</si>
  <si>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</si>
  <si>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</si>
  <si>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</si>
  <si>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</si>
  <si>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</si>
  <si>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</si>
  <si>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</si>
  <si>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</si>
  <si>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</si>
  <si>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</si>
  <si>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</si>
  <si>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</si>
  <si>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</si>
  <si>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</si>
  <si>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</si>
  <si>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</si>
  <si>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</si>
  <si>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</si>
  <si>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</si>
  <si>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</si>
  <si>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</si>
  <si>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</si>
  <si>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</si>
  <si>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</si>
  <si>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</si>
  <si>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</si>
  <si>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</si>
  <si>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</si>
  <si>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</si>
  <si>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</si>
  <si>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</si>
  <si>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</si>
  <si>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</si>
  <si>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</si>
  <si>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</si>
  <si>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</si>
  <si>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</si>
  <si>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</si>
  <si>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</si>
  <si>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</si>
  <si>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</si>
  <si>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</si>
  <si>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</si>
  <si>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</si>
  <si>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</si>
  <si>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</si>
  <si>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</si>
  <si>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</si>
  <si>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</si>
  <si>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</si>
  <si>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</si>
  <si>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</si>
  <si>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</si>
  <si>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</si>
  <si>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</si>
  <si>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</si>
  <si>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</si>
  <si>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</si>
  <si>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</si>
  <si>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</si>
  <si>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</si>
  <si>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</si>
  <si>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</si>
  <si>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</si>
  <si>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</si>
  <si>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</si>
  <si>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</si>
  <si>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</si>
  <si>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</si>
  <si>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</si>
  <si>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</si>
  <si>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</si>
  <si>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</si>
  <si>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</si>
  <si>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</si>
  <si>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</si>
  <si>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</si>
  <si>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</si>
  <si>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</si>
  <si>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</si>
  <si>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</si>
  <si>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</si>
  <si>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</si>
  <si>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</si>
  <si>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</si>
  <si>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</si>
  <si>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</si>
  <si>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</si>
  <si>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</si>
  <si>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</si>
  <si>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</si>
  <si>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</si>
  <si>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</si>
  <si>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</si>
  <si>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</si>
  <si>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</si>
  <si>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</si>
  <si>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</si>
  <si>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</si>
  <si>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</si>
  <si>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</si>
  <si>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</si>
  <si>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</si>
  <si>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</si>
  <si>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</si>
  <si>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</si>
  <si>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</si>
  <si>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</si>
  <si>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</si>
  <si>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</si>
  <si>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</si>
  <si>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</si>
  <si>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</si>
  <si>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</si>
  <si>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</si>
  <si>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</si>
  <si>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</si>
  <si>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</si>
  <si>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</si>
  <si>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</si>
  <si>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</si>
  <si>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</si>
  <si>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</si>
  <si>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</si>
  <si>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</si>
  <si>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</si>
  <si>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</si>
  <si>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</si>
  <si>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</si>
  <si>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</si>
  <si>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</si>
  <si>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</si>
  <si>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</si>
  <si>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</si>
  <si>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</si>
  <si>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</si>
  <si>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</si>
  <si>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</si>
  <si>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</si>
  <si>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</si>
  <si>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</si>
  <si>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</si>
  <si>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</si>
  <si>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</si>
  <si>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</si>
  <si>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</si>
  <si>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</si>
  <si>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</si>
  <si>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</si>
  <si>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</si>
  <si>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</si>
  <si>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</si>
  <si>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</si>
  <si>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</si>
  <si>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</si>
  <si>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</si>
  <si>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</si>
  <si>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</si>
  <si>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</si>
  <si>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</si>
  <si>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</si>
  <si>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</si>
  <si>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</si>
  <si>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</si>
  <si>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</si>
  <si>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</si>
  <si>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</si>
  <si>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</si>
  <si>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</si>
  <si>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</si>
  <si>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</si>
  <si>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</si>
  <si>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</si>
  <si>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</si>
  <si>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</si>
  <si>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</si>
  <si>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</si>
  <si>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</si>
  <si>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</si>
  <si>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</si>
  <si>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</si>
  <si>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</si>
  <si>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</si>
  <si>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</si>
  <si>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</si>
  <si>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</si>
  <si>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</si>
  <si>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</si>
  <si>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</si>
  <si>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</si>
  <si>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</si>
  <si>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</si>
  <si>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</si>
  <si>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</si>
  <si>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</si>
  <si>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</si>
  <si>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</si>
  <si>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</si>
  <si>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</si>
  <si>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</si>
  <si>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</si>
  <si>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</si>
  <si>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</si>
  <si>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</si>
  <si>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</si>
  <si>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</si>
  <si>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</si>
  <si>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</si>
  <si>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</si>
  <si>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</si>
  <si>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</si>
  <si>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</si>
  <si>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</si>
  <si>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</si>
  <si>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</si>
  <si>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</si>
  <si>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</si>
  <si>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</si>
  <si>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</si>
  <si>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</si>
  <si>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</si>
  <si>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</si>
  <si>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</si>
  <si>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</si>
  <si>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</si>
  <si>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</si>
  <si>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</si>
  <si>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</si>
  <si>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</si>
  <si>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</si>
  <si>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</si>
  <si>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</si>
  <si>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</si>
  <si>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</si>
  <si>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</si>
  <si>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</si>
  <si>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</si>
  <si>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</si>
  <si>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</si>
  <si>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</si>
  <si>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</si>
  <si>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</si>
  <si>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</si>
  <si>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</si>
  <si>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</si>
  <si>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</si>
  <si>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</si>
  <si>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</si>
  <si>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</si>
  <si>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</si>
  <si>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</si>
  <si>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</si>
  <si>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</si>
  <si>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</si>
  <si>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</si>
  <si>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</si>
  <si>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</si>
  <si>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</si>
  <si>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</si>
  <si>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</si>
  <si>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</si>
  <si>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</si>
  <si>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</si>
  <si>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</si>
  <si>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</si>
  <si>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</si>
  <si>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</si>
  <si>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</si>
  <si>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</si>
  <si>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</si>
  <si>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</si>
  <si>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</si>
  <si>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</si>
  <si>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</si>
  <si>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</si>
  <si>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</si>
  <si>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</si>
  <si>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</si>
  <si>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</si>
  <si>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</si>
  <si>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</si>
  <si>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</si>
  <si>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</si>
  <si>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</si>
  <si>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</si>
  <si>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</si>
  <si>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</si>
  <si>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</si>
  <si>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</si>
  <si>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</si>
  <si>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</si>
  <si>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</si>
  <si>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</si>
  <si>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</si>
  <si>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</si>
  <si>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</si>
  <si>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</si>
  <si>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</si>
  <si>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</si>
  <si>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</si>
  <si>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</si>
  <si>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</si>
  <si>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</si>
  <si>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</si>
  <si>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</si>
  <si>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</si>
  <si>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</si>
  <si>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</si>
  <si>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</si>
  <si>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</si>
  <si>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</si>
  <si>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</si>
  <si>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</si>
  <si>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</si>
  <si>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</si>
  <si>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</si>
  <si>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</si>
  <si>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</si>
  <si>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</si>
  <si>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</si>
  <si>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</si>
  <si>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</si>
  <si>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</si>
  <si>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</si>
  <si>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</si>
  <si>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</si>
  <si>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</si>
  <si>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</si>
  <si>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</si>
  <si>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</si>
  <si>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</si>
  <si>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</si>
  <si>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</si>
  <si>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</si>
  <si>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</si>
  <si>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</si>
  <si>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</si>
  <si>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</si>
  <si>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</si>
  <si>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</si>
  <si>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</si>
  <si>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</si>
  <si>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</si>
  <si>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</si>
  <si>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</si>
  <si>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</si>
  <si>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</si>
  <si>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</si>
  <si>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</si>
  <si>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</si>
  <si>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</si>
  <si>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</si>
  <si>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</si>
  <si>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</si>
  <si>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</si>
  <si>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</si>
  <si>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</si>
  <si>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</si>
  <si>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</si>
  <si>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</si>
  <si>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</si>
  <si>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</si>
  <si>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</si>
  <si>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</si>
  <si>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</si>
  <si>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</si>
  <si>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</si>
  <si>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</si>
  <si>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</si>
  <si>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</si>
  <si>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</si>
  <si>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</si>
  <si>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</si>
  <si>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</si>
  <si>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</si>
  <si>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</si>
  <si>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</si>
  <si>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</si>
  <si>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</si>
  <si>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</si>
  <si>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</si>
  <si>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</si>
  <si>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</si>
  <si>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</si>
  <si>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</si>
  <si>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</si>
  <si>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</si>
  <si>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</si>
  <si>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</si>
  <si>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</si>
  <si>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</si>
  <si>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</si>
  <si>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</si>
  <si>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</si>
  <si>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</si>
  <si>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</si>
  <si>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</si>
  <si>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</si>
  <si>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</si>
  <si>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</si>
  <si>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</si>
  <si>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</si>
  <si>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</si>
  <si>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</si>
  <si>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</si>
  <si>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</si>
  <si>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</si>
  <si>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</si>
  <si>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</si>
  <si>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</si>
  <si>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</si>
  <si>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</si>
  <si>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</si>
  <si>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</si>
  <si>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</si>
  <si>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</si>
  <si>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</si>
  <si>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</si>
  <si>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</si>
  <si>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</si>
  <si>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</si>
  <si>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</si>
  <si>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</si>
  <si>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</si>
  <si>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</si>
  <si>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</si>
  <si>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</si>
  <si>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</si>
  <si>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</si>
  <si>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</si>
  <si>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</si>
  <si>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</si>
  <si>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</si>
  <si>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</si>
  <si>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</si>
  <si>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</si>
  <si>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</si>
  <si>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</si>
  <si>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</si>
  <si>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</si>
  <si>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</si>
  <si>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</si>
  <si>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</si>
  <si>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</si>
  <si>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</si>
  <si>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</si>
  <si>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</si>
  <si>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</si>
  <si>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</si>
  <si>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</si>
  <si>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</si>
  <si>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</si>
  <si>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</si>
  <si>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</si>
  <si>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</si>
  <si>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</si>
  <si>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</si>
  <si>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</si>
  <si>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</si>
  <si>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</si>
  <si>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</si>
  <si>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</si>
  <si>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</si>
  <si>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</si>
  <si>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</si>
  <si>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</si>
  <si>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</si>
  <si>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</si>
  <si>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</si>
  <si>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</si>
  <si>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</si>
  <si>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</si>
  <si>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</si>
  <si>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</si>
  <si>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</si>
  <si>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</si>
  <si>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</si>
  <si>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</si>
  <si>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</si>
  <si>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</si>
  <si>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</si>
  <si>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</si>
  <si>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</si>
  <si>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</si>
  <si>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</si>
  <si>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</si>
  <si>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</si>
  <si>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</si>
  <si>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</si>
  <si>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</si>
  <si>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</si>
  <si>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</si>
  <si>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</si>
  <si>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</si>
  <si>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</si>
  <si>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</si>
  <si>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</si>
  <si>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</si>
  <si>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</si>
  <si>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</si>
  <si>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</si>
  <si>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</si>
  <si>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</si>
  <si>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</si>
  <si>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</si>
  <si>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</si>
  <si>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</si>
  <si>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</si>
  <si>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</si>
  <si>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</si>
  <si>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</si>
  <si>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</si>
  <si>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</si>
  <si>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</si>
  <si>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</si>
  <si>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</si>
  <si>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</si>
  <si>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</si>
  <si>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</si>
  <si>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</si>
  <si>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</si>
  <si>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</si>
  <si>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</si>
  <si>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</si>
  <si>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</si>
  <si>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</si>
  <si>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</si>
  <si>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</si>
  <si>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</si>
  <si>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</si>
  <si>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</si>
  <si>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</si>
  <si>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</si>
  <si>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</si>
  <si>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</si>
  <si>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</si>
  <si>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</si>
  <si>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</si>
  <si>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</si>
  <si>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</si>
  <si>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</si>
  <si>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</si>
  <si>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</si>
  <si>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</si>
  <si>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</si>
  <si>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</si>
  <si>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</si>
  <si>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</si>
  <si>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</si>
  <si>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</si>
  <si>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</si>
  <si>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</si>
  <si>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</si>
  <si>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</si>
  <si>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</si>
  <si>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</si>
  <si>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</si>
  <si>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</si>
  <si>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</si>
  <si>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</si>
  <si>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</si>
  <si>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</si>
  <si>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</si>
  <si>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</si>
  <si>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</si>
  <si>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</si>
  <si>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</si>
  <si>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</si>
  <si>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</si>
  <si>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</si>
  <si>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</si>
  <si>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</si>
  <si>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</si>
  <si>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</si>
  <si>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</si>
  <si>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</si>
  <si>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</si>
  <si>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</si>
  <si>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</si>
  <si>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</si>
  <si>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</si>
  <si>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</si>
  <si>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</si>
  <si>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</si>
  <si>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</si>
  <si>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</si>
  <si>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</si>
  <si>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</si>
  <si>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</si>
  <si>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</si>
  <si>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</si>
  <si>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</si>
  <si>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</si>
  <si>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</si>
  <si>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</si>
  <si>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</si>
  <si>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</si>
  <si>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</si>
  <si>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</si>
  <si>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</si>
  <si>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</si>
  <si>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</si>
  <si>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</si>
  <si>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</si>
  <si>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</si>
  <si>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</si>
  <si>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</si>
  <si>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</si>
  <si>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</si>
  <si>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</si>
  <si>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</si>
  <si>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</si>
  <si>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</si>
  <si>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</si>
  <si>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</si>
  <si>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</si>
  <si>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</si>
  <si>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</si>
  <si>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</si>
  <si>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</si>
  <si>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</si>
  <si>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</si>
  <si>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</si>
  <si>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</si>
  <si>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</si>
  <si>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</si>
  <si>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</si>
  <si>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</si>
  <si>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</si>
  <si>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</si>
  <si>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</si>
  <si>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</si>
  <si>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</si>
  <si>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</si>
  <si>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</si>
  <si>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</si>
  <si>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</si>
  <si>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</si>
  <si>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</si>
  <si>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</si>
  <si>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</si>
  <si>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</si>
  <si>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</si>
  <si>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</si>
  <si>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</si>
  <si>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</si>
  <si>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</si>
  <si>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</si>
  <si>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</si>
  <si>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</si>
  <si>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</si>
  <si>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</si>
  <si>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</si>
  <si>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</si>
  <si>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</si>
  <si>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</si>
  <si>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</si>
  <si>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</si>
  <si>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</si>
  <si>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</si>
  <si>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</si>
  <si>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</si>
  <si>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</si>
  <si>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</si>
  <si>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</si>
  <si>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</si>
  <si>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</si>
  <si>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</si>
  <si>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</si>
  <si>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</si>
  <si>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</si>
  <si>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</si>
  <si>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</si>
  <si>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</si>
  <si>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</si>
  <si>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</si>
  <si>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</si>
  <si>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</si>
  <si>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</si>
  <si>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</si>
  <si>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</si>
  <si>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</si>
  <si>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</si>
  <si>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</si>
  <si>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</si>
  <si>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</si>
  <si>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</si>
  <si>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</si>
  <si>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</si>
  <si>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</si>
  <si>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</si>
  <si>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</si>
  <si>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</si>
  <si>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</si>
  <si>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</si>
  <si>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</si>
  <si>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</si>
  <si>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</si>
  <si>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</si>
  <si>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</si>
  <si>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</si>
  <si>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</si>
  <si>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</si>
  <si>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</si>
  <si>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</si>
  <si>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</si>
  <si>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</si>
  <si>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</si>
  <si>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</si>
  <si>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</si>
  <si>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</si>
  <si>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</si>
  <si>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</si>
  <si>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</si>
  <si>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</si>
  <si>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</si>
  <si>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</si>
  <si>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</si>
  <si>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</si>
  <si>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</si>
  <si>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</si>
  <si>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</si>
  <si>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</si>
  <si>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</si>
  <si>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</si>
  <si>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</si>
  <si>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</si>
  <si>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</si>
  <si>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</si>
  <si>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</si>
  <si>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</si>
  <si>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</si>
  <si>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</si>
  <si>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</si>
  <si>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</si>
  <si>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</si>
  <si>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</si>
  <si>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</si>
  <si>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</si>
  <si>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</si>
  <si>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</si>
  <si>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</si>
  <si>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</si>
  <si>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</si>
  <si>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</si>
  <si>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</si>
  <si>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</si>
  <si>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</si>
  <si>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</si>
  <si>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</si>
  <si>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</si>
  <si>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</si>
  <si>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</si>
  <si>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</si>
  <si>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</si>
  <si>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</si>
  <si>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</si>
  <si>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</si>
  <si>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</si>
  <si>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</si>
  <si>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</si>
  <si>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</si>
  <si>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</si>
  <si>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</si>
  <si>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</si>
  <si>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</si>
  <si>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</si>
  <si>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</si>
  <si>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</si>
  <si>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</si>
  <si>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</si>
  <si>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</si>
  <si>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</si>
  <si>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</si>
  <si>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</si>
  <si>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</si>
  <si>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</si>
  <si>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</si>
  <si>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</si>
  <si>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</si>
  <si>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</si>
  <si>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</si>
  <si>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</si>
  <si>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</si>
  <si>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</si>
  <si>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</si>
  <si>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</si>
  <si>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</si>
  <si>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</si>
  <si>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</si>
  <si>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</si>
  <si>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</si>
  <si>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</si>
  <si>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</si>
  <si>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</si>
  <si>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</si>
  <si>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</si>
  <si>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</si>
  <si>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</si>
  <si>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</si>
  <si>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</si>
  <si>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</si>
  <si>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</si>
  <si>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</si>
  <si>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</si>
  <si>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</si>
  <si>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</si>
  <si>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</si>
  <si>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</si>
  <si>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</si>
  <si>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</si>
  <si>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</si>
  <si>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</si>
  <si>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</si>
  <si>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</si>
  <si>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</si>
  <si>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</si>
  <si>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</si>
  <si>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</si>
  <si>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</si>
  <si>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</si>
  <si>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</si>
  <si>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</si>
  <si>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</si>
  <si>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</si>
  <si>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</si>
  <si>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</si>
  <si>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</si>
  <si>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</si>
  <si>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</si>
  <si>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</si>
  <si>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</si>
  <si>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</si>
  <si>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</si>
  <si>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</si>
  <si>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</si>
  <si>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</si>
  <si>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</si>
  <si>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</si>
  <si>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</si>
  <si>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</si>
  <si>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</si>
  <si>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</si>
  <si>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</si>
  <si>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</si>
  <si>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</si>
  <si>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</si>
  <si>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</si>
  <si>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</si>
  <si>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</si>
  <si>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</si>
  <si>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</si>
  <si>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</si>
  <si>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</si>
  <si>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</si>
  <si>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</si>
  <si>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</si>
  <si>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</si>
  <si>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</si>
  <si>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</si>
  <si>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</si>
  <si>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</si>
  <si>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</si>
  <si>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</si>
  <si>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</si>
  <si>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</si>
  <si>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</si>
  <si>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</si>
  <si>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</si>
  <si>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</si>
  <si>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</si>
  <si>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</si>
  <si>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</si>
  <si>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</si>
  <si>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</si>
  <si>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</si>
  <si>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</si>
  <si>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</si>
  <si>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</si>
  <si>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</si>
  <si>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</si>
  <si>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</si>
  <si>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</si>
  <si>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</si>
  <si>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</si>
  <si>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</si>
  <si>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</si>
  <si>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</si>
  <si>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</si>
  <si>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</si>
  <si>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</si>
  <si>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</si>
  <si>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</si>
  <si>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</si>
  <si>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</si>
  <si>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</si>
  <si>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</si>
  <si>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</si>
  <si>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</si>
  <si>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</si>
  <si>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</si>
  <si>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</si>
  <si>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</si>
  <si>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</si>
  <si>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</si>
  <si>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</si>
  <si>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</si>
  <si>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</si>
  <si>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</si>
  <si>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</si>
  <si>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</si>
  <si>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</si>
  <si>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</si>
  <si>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</si>
  <si>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</si>
  <si>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</si>
  <si>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</si>
  <si>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</si>
  <si>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</si>
  <si>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</si>
  <si>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</si>
  <si>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</si>
  <si>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</si>
  <si>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</si>
  <si>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</si>
  <si>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</si>
  <si>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</si>
  <si>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</si>
  <si>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</si>
  <si>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</si>
  <si>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</si>
  <si>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</si>
  <si>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</si>
  <si>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</si>
  <si>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</si>
  <si>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</si>
  <si>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</si>
  <si>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</si>
  <si>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</si>
  <si>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</si>
  <si>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</si>
  <si>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</si>
  <si>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</si>
  <si>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</si>
  <si>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</si>
  <si>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</si>
  <si>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</si>
  <si>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</si>
  <si>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</si>
  <si>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</si>
  <si>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</si>
  <si>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</si>
  <si>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</si>
  <si>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</si>
  <si>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</si>
  <si>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</si>
  <si>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</si>
  <si>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</si>
  <si>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</si>
  <si>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</si>
  <si>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</si>
  <si>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</si>
  <si>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</si>
  <si>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</si>
  <si>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</si>
  <si>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</si>
  <si>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</si>
  <si>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</si>
  <si>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</si>
  <si>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</si>
  <si>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</si>
  <si>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</si>
  <si>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</si>
  <si>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</si>
  <si>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</si>
  <si>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</si>
  <si>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</si>
  <si>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</si>
  <si>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</si>
  <si>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</si>
  <si>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</si>
  <si>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</si>
  <si>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</si>
  <si>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</si>
  <si>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</si>
  <si>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</si>
  <si>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</si>
  <si>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</si>
  <si>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</si>
  <si>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</si>
  <si>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</si>
  <si>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</si>
  <si>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</si>
  <si>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</si>
  <si>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</si>
  <si>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</si>
  <si>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</si>
  <si>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</si>
  <si>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</si>
  <si>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</si>
  <si>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</si>
  <si>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</si>
  <si>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</si>
  <si>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</si>
  <si>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</si>
  <si>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</si>
  <si>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</si>
  <si>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</si>
  <si>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</si>
  <si>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</si>
  <si>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</si>
  <si>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</si>
  <si>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</si>
  <si>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</si>
  <si>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</si>
  <si>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</si>
  <si>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</si>
  <si>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</si>
  <si>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</si>
  <si>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</si>
  <si>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</si>
  <si>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</si>
  <si>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</si>
  <si>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</si>
  <si>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</si>
  <si>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</si>
  <si>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</si>
  <si>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</si>
  <si>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</si>
  <si>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</si>
  <si>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</si>
  <si>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</si>
  <si>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</si>
  <si>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</si>
  <si>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</si>
  <si>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</si>
  <si>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</si>
  <si>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</si>
  <si>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</si>
  <si>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</si>
  <si>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</si>
  <si>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</si>
  <si>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</si>
  <si>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</si>
  <si>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</si>
  <si>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</si>
  <si>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</si>
  <si>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</si>
  <si>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</si>
  <si>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</si>
  <si>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</si>
  <si>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</si>
  <si>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</si>
  <si>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</si>
  <si>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</si>
  <si>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</si>
  <si>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</si>
  <si>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</si>
  <si>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</si>
  <si>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</si>
  <si>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</si>
  <si>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</si>
  <si>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</si>
  <si>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</si>
  <si>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</si>
  <si>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</si>
  <si>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</si>
  <si>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</si>
  <si>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</si>
  <si>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</si>
  <si>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</si>
  <si>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</si>
  <si>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</si>
  <si>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</si>
  <si>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</si>
  <si>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</si>
  <si>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</si>
  <si>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</si>
  <si>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</si>
  <si>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</si>
  <si>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</si>
  <si>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</si>
  <si>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</si>
  <si>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</si>
  <si>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</si>
  <si>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</si>
  <si>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</si>
  <si>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</si>
  <si>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</si>
  <si>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</si>
  <si>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</si>
  <si>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</si>
  <si>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</si>
  <si>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</si>
  <si>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</si>
  <si>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</si>
  <si>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</si>
  <si>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</si>
  <si>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</si>
  <si>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</si>
  <si>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</si>
  <si>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</si>
  <si>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</si>
  <si>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</si>
  <si>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</si>
  <si>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</si>
  <si>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</si>
  <si>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</si>
  <si>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</si>
  <si>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</si>
  <si>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</si>
  <si>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</si>
  <si>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</si>
  <si>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</si>
  <si>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</si>
  <si>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</si>
  <si>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</si>
  <si>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</si>
  <si>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</si>
  <si>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</si>
  <si>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</si>
  <si>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</si>
  <si>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</si>
  <si>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</si>
  <si>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</si>
  <si>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</si>
  <si>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</si>
  <si>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</si>
  <si>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</si>
  <si>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</si>
  <si>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</si>
  <si>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</si>
  <si>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</si>
  <si>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</si>
  <si>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</si>
  <si>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</si>
  <si>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</si>
  <si>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</si>
  <si>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</si>
  <si>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</si>
  <si>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</si>
  <si>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</si>
  <si>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</si>
  <si>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</si>
  <si>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</si>
  <si>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</si>
  <si>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</si>
  <si>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</si>
  <si>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</si>
  <si>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</si>
  <si>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</si>
  <si>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</si>
  <si>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</si>
  <si>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</si>
  <si>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</si>
  <si>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</si>
  <si>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</si>
  <si>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</si>
  <si>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</si>
  <si>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</si>
  <si>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</si>
  <si>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</si>
  <si>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</si>
  <si>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</si>
  <si>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</si>
  <si>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</si>
  <si>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</si>
  <si>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</si>
  <si>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</si>
  <si>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</si>
  <si>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</si>
  <si>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</si>
  <si>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</si>
  <si>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</si>
  <si>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</si>
  <si>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</si>
  <si>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</si>
  <si>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</si>
  <si>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</si>
  <si>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</si>
  <si>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</si>
  <si>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</si>
  <si>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</si>
  <si>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</si>
  <si>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</si>
  <si>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</si>
  <si>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</si>
  <si>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</si>
  <si>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</si>
  <si>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</si>
  <si>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</si>
  <si>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</si>
  <si>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</si>
  <si>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</si>
  <si>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</si>
  <si>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</si>
  <si>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</si>
  <si>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</si>
  <si>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</si>
  <si>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</si>
  <si>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</si>
  <si>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</si>
  <si>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</si>
  <si>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</si>
  <si>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</si>
  <si>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</si>
  <si>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</si>
  <si>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</si>
  <si>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</si>
  <si>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</si>
  <si>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</si>
  <si>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</si>
  <si>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</si>
  <si>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</si>
  <si>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</si>
  <si>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</si>
  <si>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</si>
  <si>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</si>
  <si>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</si>
  <si>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</si>
  <si>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</si>
  <si>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</si>
  <si>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</si>
  <si>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</si>
  <si>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</si>
  <si>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</si>
  <si>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</si>
  <si>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</si>
  <si>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</si>
  <si>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</si>
  <si>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</si>
  <si>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</si>
  <si>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</si>
  <si>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</si>
  <si>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</si>
  <si>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</si>
  <si>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</si>
  <si>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</si>
  <si>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</si>
  <si>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</si>
  <si>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</si>
  <si>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</si>
  <si>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</si>
  <si>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</si>
  <si>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</si>
  <si>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</si>
  <si>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</si>
  <si>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</si>
  <si>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</si>
  <si>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</si>
  <si>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</si>
  <si>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</si>
  <si>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</si>
  <si>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</si>
  <si>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</si>
  <si>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</si>
  <si>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</si>
  <si>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</si>
  <si>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</si>
  <si>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</si>
  <si>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</si>
  <si>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</si>
  <si>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</si>
  <si>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</si>
  <si>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</si>
  <si>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</si>
  <si>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</si>
  <si>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</si>
  <si>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</si>
  <si>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</si>
  <si>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</si>
  <si>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</si>
  <si>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</si>
  <si>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</si>
  <si>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</si>
  <si>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</si>
  <si>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</si>
  <si>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</si>
  <si>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</si>
  <si>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</si>
  <si>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</si>
  <si>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</si>
  <si>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</si>
  <si>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</si>
  <si>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</si>
  <si>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</si>
  <si>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</si>
  <si>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</si>
  <si>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</si>
  <si>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</si>
  <si>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</si>
  <si>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</si>
  <si>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</si>
  <si>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</si>
  <si>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</si>
  <si>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</si>
  <si>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</si>
  <si>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</si>
  <si>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</si>
  <si>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</si>
  <si>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</si>
  <si>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</si>
  <si>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</si>
  <si>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</si>
  <si>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</si>
  <si>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</si>
  <si>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</si>
  <si>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</si>
  <si>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</si>
  <si>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</si>
  <si>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</si>
  <si>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</si>
  <si>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</si>
  <si>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</si>
  <si>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</si>
  <si>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</si>
  <si>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</si>
  <si>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</si>
  <si>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</si>
  <si>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</si>
  <si>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</si>
  <si>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</si>
  <si>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</si>
  <si>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</si>
  <si>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</si>
  <si>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</si>
  <si>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</si>
  <si>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</si>
  <si>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</si>
  <si>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</si>
  <si>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</si>
  <si>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</si>
  <si>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</si>
  <si>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</si>
  <si>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</si>
  <si>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</si>
  <si>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</si>
  <si>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</si>
  <si>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</si>
  <si>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</si>
  <si>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</si>
  <si>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</si>
  <si>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</si>
  <si>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</si>
  <si>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</si>
  <si>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</si>
  <si>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</si>
  <si>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</si>
  <si>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</si>
  <si>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</si>
  <si>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</si>
  <si>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</si>
  <si>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</si>
  <si>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</si>
  <si>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</si>
  <si>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</si>
  <si>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</si>
  <si>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</si>
  <si>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</si>
  <si>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</si>
  <si>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</si>
  <si>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</si>
  <si>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</si>
  <si>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</si>
  <si>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</si>
  <si>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</si>
  <si>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</si>
  <si>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</si>
  <si>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</si>
  <si>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</si>
  <si>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</si>
  <si>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</si>
  <si>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</si>
  <si>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</si>
  <si>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</si>
  <si>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</si>
  <si>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</si>
  <si>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</si>
  <si>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</si>
  <si>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</si>
  <si>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</si>
  <si>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</si>
  <si>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</si>
  <si>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</si>
  <si>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</si>
  <si>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</si>
  <si>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</si>
  <si>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</si>
  <si>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</si>
  <si>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</si>
  <si>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</si>
  <si>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</si>
  <si>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</si>
  <si>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</si>
  <si>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</si>
  <si>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</si>
  <si>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</si>
  <si>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</si>
  <si>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</si>
  <si>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</si>
  <si>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</si>
  <si>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</si>
  <si>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</si>
  <si>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</si>
  <si>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</si>
  <si>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</si>
  <si>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</si>
  <si>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</si>
  <si>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</si>
  <si>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</si>
  <si>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</si>
  <si>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</si>
  <si>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</si>
  <si>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</si>
  <si>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</si>
  <si>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</si>
  <si>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</si>
  <si>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</si>
  <si>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</si>
  <si>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</si>
  <si>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</si>
  <si>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</si>
  <si>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</si>
  <si>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</si>
  <si>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</si>
  <si>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</si>
  <si>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</si>
  <si>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</si>
  <si>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</si>
  <si>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</si>
  <si>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</si>
  <si>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</si>
  <si>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</si>
  <si>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</si>
  <si>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</si>
  <si>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</si>
  <si>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</si>
  <si>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</si>
  <si>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</si>
  <si>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</si>
  <si>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</si>
  <si>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</si>
  <si>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</si>
  <si>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</si>
  <si>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</si>
  <si>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</si>
  <si>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</si>
  <si>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</si>
  <si>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</si>
  <si>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</si>
  <si>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</si>
  <si>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</si>
  <si>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</si>
  <si>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</si>
  <si>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</si>
  <si>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</si>
  <si>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</si>
  <si>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</si>
  <si>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</si>
  <si>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</si>
  <si>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</si>
  <si>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</si>
  <si>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</si>
  <si>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</si>
  <si>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</si>
  <si>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</si>
  <si>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</si>
  <si>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</si>
  <si>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</si>
  <si>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</si>
  <si>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</si>
  <si>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</si>
  <si>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</si>
  <si>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</si>
  <si>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</si>
  <si>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</si>
  <si>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</si>
  <si>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</si>
  <si>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</si>
  <si>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</si>
  <si>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</si>
  <si>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</si>
  <si>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</si>
  <si>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</si>
  <si>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</si>
  <si>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</si>
  <si>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</si>
  <si>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</si>
  <si>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</si>
  <si>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</si>
  <si>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</si>
  <si>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</si>
  <si>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</si>
  <si>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</si>
  <si>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</si>
  <si>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</si>
  <si>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</si>
  <si>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</si>
  <si>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</si>
  <si>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</si>
  <si>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</si>
  <si>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</si>
  <si>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</si>
  <si>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</si>
  <si>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</si>
  <si>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</si>
  <si>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</si>
  <si>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</si>
  <si>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</si>
  <si>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</si>
  <si>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</si>
  <si>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</si>
  <si>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</si>
  <si>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</si>
  <si>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</si>
  <si>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</si>
  <si>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</si>
  <si>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</si>
  <si>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</si>
  <si>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</si>
  <si>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</si>
  <si>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</si>
  <si>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</si>
  <si>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</si>
  <si>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</si>
  <si>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</si>
  <si>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</si>
  <si>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</si>
  <si>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</si>
  <si>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</si>
  <si>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</si>
  <si>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</si>
  <si>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</si>
  <si>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</si>
  <si>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</si>
  <si>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</si>
  <si>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</si>
  <si>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</si>
  <si>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</si>
  <si>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</si>
  <si>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</si>
  <si>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</si>
  <si>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</si>
  <si>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</si>
  <si>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</si>
  <si>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</si>
  <si>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</si>
  <si>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</si>
  <si>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</si>
  <si>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</si>
  <si>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</si>
  <si>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</si>
  <si>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</si>
  <si>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</si>
  <si>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</si>
  <si>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</si>
  <si>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</si>
  <si>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</si>
  <si>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</si>
  <si>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</si>
  <si>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</si>
  <si>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</si>
  <si>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</si>
  <si>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</si>
  <si>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</si>
  <si>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</si>
  <si>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</si>
  <si>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</si>
  <si>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</si>
  <si>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</si>
  <si>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</si>
  <si>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</si>
  <si>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</si>
  <si>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</si>
  <si>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</si>
  <si>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</si>
  <si>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</si>
  <si>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</si>
  <si>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</si>
  <si>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</si>
  <si>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</si>
  <si>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</si>
  <si>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</si>
  <si>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</si>
  <si>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</si>
  <si>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</si>
  <si>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</si>
  <si>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</si>
  <si>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</si>
  <si>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</si>
  <si>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</si>
  <si>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</si>
  <si>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</si>
  <si>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</si>
  <si>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</si>
  <si>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</si>
  <si>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</si>
  <si>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</si>
  <si>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</si>
  <si>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</si>
  <si>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</si>
  <si>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</si>
  <si>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</si>
  <si>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</si>
  <si>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</si>
  <si>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</si>
  <si>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</si>
  <si>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</si>
  <si>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</si>
  <si>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</si>
  <si>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</si>
  <si>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</si>
  <si>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</si>
  <si>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</si>
  <si>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</si>
  <si>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</si>
  <si>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</si>
  <si>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</si>
  <si>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</si>
  <si>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</si>
  <si>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</si>
  <si>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</si>
  <si>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</si>
  <si>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</si>
  <si>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</si>
  <si>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</si>
  <si>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</si>
  <si>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</si>
  <si>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</si>
  <si>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</si>
  <si>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</si>
  <si>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</si>
  <si>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</si>
  <si>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</si>
  <si>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</si>
  <si>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</si>
  <si>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</si>
  <si>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</si>
  <si>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</si>
  <si>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</si>
  <si>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</si>
  <si>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</si>
  <si>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</si>
  <si>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</si>
  <si>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</si>
  <si>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</si>
  <si>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</si>
  <si>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</si>
  <si>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</si>
  <si>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</si>
  <si>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</si>
  <si>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</si>
  <si>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</si>
  <si>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</si>
  <si>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</si>
  <si>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</si>
  <si>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</si>
  <si>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</si>
  <si>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</si>
  <si>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</si>
  <si>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</si>
  <si>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</si>
  <si>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</si>
  <si>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</si>
  <si>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</si>
  <si>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</si>
  <si>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</si>
  <si>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</si>
  <si>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</si>
  <si>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</si>
  <si>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</si>
  <si>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</si>
  <si>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</si>
  <si>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</si>
  <si>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</si>
  <si>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</si>
  <si>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</si>
  <si>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</si>
  <si>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</si>
  <si>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</si>
  <si>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</si>
  <si>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</si>
  <si>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</si>
  <si>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</si>
  <si>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</si>
  <si>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</si>
  <si>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</si>
  <si>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</si>
  <si>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</si>
  <si>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</si>
  <si>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</si>
  <si>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</si>
  <si>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</si>
  <si>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</si>
  <si>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</si>
  <si>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</si>
  <si>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</si>
  <si>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</si>
  <si>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</si>
  <si>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</si>
  <si>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</si>
  <si>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</si>
  <si>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</si>
  <si>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</si>
  <si>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</si>
  <si>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</si>
  <si>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</si>
  <si>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</si>
  <si>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</si>
  <si>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</si>
  <si>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</si>
  <si>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</si>
  <si>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</si>
  <si>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</si>
  <si>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</si>
  <si>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</si>
  <si>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</si>
  <si>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</si>
  <si>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</si>
  <si>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</si>
  <si>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</si>
  <si>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</si>
  <si>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</si>
  <si>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</si>
  <si>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</si>
  <si>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</si>
  <si>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</si>
  <si>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</si>
  <si>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</si>
  <si>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</si>
  <si>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</si>
  <si>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</si>
  <si>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</si>
  <si>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</si>
  <si>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</si>
  <si>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</si>
  <si>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</si>
  <si>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</si>
  <si>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</si>
  <si>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</si>
  <si>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</si>
  <si>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</si>
  <si>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</si>
  <si>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</si>
  <si>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</si>
  <si>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</si>
  <si>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</si>
  <si>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</si>
  <si>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</si>
  <si>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</si>
  <si>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</si>
  <si>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</si>
  <si>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</si>
  <si>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</si>
  <si>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</si>
  <si>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</si>
  <si>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</si>
  <si>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</si>
  <si>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</si>
  <si>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</si>
  <si>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</si>
  <si>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</si>
  <si>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</si>
  <si>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</si>
  <si>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</si>
  <si>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</si>
  <si>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</si>
  <si>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</si>
  <si>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</si>
  <si>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</si>
  <si>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</si>
  <si>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</si>
  <si>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</si>
  <si>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</si>
  <si>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</si>
  <si>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</si>
  <si>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</si>
  <si>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</si>
  <si>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</si>
  <si>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</si>
  <si>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</si>
  <si>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</si>
  <si>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</si>
  <si>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</si>
  <si>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</si>
  <si>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</si>
  <si>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</si>
  <si>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</si>
  <si>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</si>
  <si>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</si>
  <si>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</si>
  <si>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</si>
  <si>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</si>
  <si>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</si>
  <si>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</si>
  <si>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</si>
  <si>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</si>
  <si>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</si>
  <si>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</si>
  <si>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</si>
  <si>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</si>
  <si>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</si>
  <si>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</si>
  <si>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</si>
  <si>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</si>
  <si>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</si>
  <si>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</si>
  <si>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</si>
  <si>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</si>
  <si>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</si>
  <si>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</si>
  <si>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</si>
  <si>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</si>
  <si>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</si>
  <si>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</si>
  <si>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</si>
  <si>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</si>
  <si>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</si>
  <si>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</si>
  <si>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</si>
  <si>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</si>
  <si>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</si>
  <si>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</si>
  <si>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</si>
  <si>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</si>
  <si>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</si>
  <si>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</si>
  <si>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</si>
  <si>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</si>
  <si>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</si>
  <si>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</si>
  <si>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</si>
  <si>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</si>
  <si>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</si>
  <si>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</si>
  <si>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</si>
  <si>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</si>
  <si>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</si>
  <si>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</si>
  <si>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</si>
  <si>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</si>
  <si>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</si>
  <si>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</si>
  <si>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</si>
  <si>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</si>
  <si>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</si>
  <si>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</si>
  <si>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</si>
  <si>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</si>
  <si>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</si>
  <si>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</si>
  <si>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</si>
  <si>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</si>
  <si>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</si>
  <si>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</si>
  <si>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</si>
  <si>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</si>
  <si>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</si>
  <si>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</si>
  <si>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</si>
  <si>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</si>
  <si>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</si>
  <si>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</si>
  <si>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</si>
  <si>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</si>
  <si>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</si>
  <si>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</si>
  <si>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</si>
  <si>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</si>
  <si>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</si>
  <si>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</si>
  <si>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</si>
  <si>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</si>
  <si>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</si>
  <si>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</si>
  <si>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</si>
  <si>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</si>
  <si>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</si>
  <si>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</si>
  <si>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</si>
  <si>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</si>
  <si>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</si>
  <si>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</si>
  <si>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</si>
  <si>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</si>
  <si>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</si>
  <si>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</si>
  <si>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</si>
  <si>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</si>
  <si>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</si>
  <si>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</si>
  <si>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</si>
  <si>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</si>
  <si>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</si>
  <si>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</si>
  <si>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</si>
  <si>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</si>
  <si>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</si>
  <si>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</si>
  <si>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</si>
  <si>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</si>
  <si>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</si>
  <si>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</si>
  <si>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</si>
  <si>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</si>
  <si>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</si>
  <si>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</si>
  <si>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</si>
  <si>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</si>
  <si>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</si>
  <si>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</si>
  <si>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</si>
  <si>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</si>
  <si>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</si>
  <si>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</si>
  <si>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</si>
  <si>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</si>
  <si>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</si>
  <si>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</si>
  <si>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</si>
  <si>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</si>
  <si>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</si>
  <si>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</si>
  <si>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</si>
  <si>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</si>
  <si>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</si>
  <si>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</si>
  <si>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</si>
  <si>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</si>
  <si>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</si>
  <si>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</si>
  <si>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</si>
  <si>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</si>
  <si>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</si>
  <si>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</si>
  <si>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</si>
  <si>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</si>
  <si>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</si>
  <si>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</si>
  <si>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</si>
  <si>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</si>
  <si>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</si>
  <si>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</si>
  <si>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</si>
  <si>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</si>
  <si>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</si>
  <si>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</si>
  <si>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</si>
  <si>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</si>
  <si>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</si>
  <si>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</si>
  <si>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</si>
  <si>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</si>
  <si>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</si>
  <si>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</si>
  <si>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</si>
  <si>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</si>
  <si>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</si>
  <si>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</si>
  <si>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</si>
  <si>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</si>
  <si>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</si>
  <si>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</si>
  <si>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</si>
  <si>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</si>
  <si>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</si>
  <si>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</si>
  <si>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</si>
  <si>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</si>
  <si>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</si>
  <si>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</si>
  <si>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</si>
  <si>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</si>
  <si>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</si>
  <si>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</si>
  <si>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</si>
  <si>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</si>
  <si>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</si>
  <si>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</si>
  <si>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</si>
  <si>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</si>
  <si>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</si>
  <si>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</si>
  <si>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</si>
  <si>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</si>
  <si>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</si>
  <si>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</si>
  <si>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</si>
  <si>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</si>
  <si>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</si>
  <si>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</si>
  <si>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</si>
  <si>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</si>
  <si>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</si>
  <si>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</si>
  <si>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</si>
  <si>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</si>
  <si>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</si>
  <si>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</si>
  <si>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</si>
  <si>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</si>
  <si>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</si>
  <si>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</si>
  <si>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</si>
  <si>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</si>
  <si>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</si>
  <si>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</si>
  <si>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</si>
  <si>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</si>
  <si>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</si>
  <si>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</si>
  <si>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</si>
  <si>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</si>
  <si>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</si>
  <si>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</si>
  <si>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</si>
  <si>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</si>
  <si>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</si>
  <si>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</si>
  <si>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</si>
  <si>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</si>
  <si>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</si>
  <si>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</si>
  <si>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</si>
  <si>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</si>
  <si>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</si>
  <si>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</si>
  <si>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</si>
  <si>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</si>
  <si>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</si>
  <si>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</si>
  <si>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</si>
  <si>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</si>
  <si>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</si>
  <si>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</si>
  <si>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</si>
  <si>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</si>
  <si>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</si>
  <si>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</si>
  <si>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</si>
  <si>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</si>
  <si>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</si>
  <si>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</si>
  <si>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</si>
  <si>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</si>
  <si>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</si>
  <si>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</si>
  <si>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</si>
  <si>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</si>
  <si>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</si>
  <si>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</si>
  <si>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</si>
  <si>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</si>
  <si>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</si>
  <si>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</si>
  <si>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</si>
  <si>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</si>
  <si>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</si>
  <si>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</si>
  <si>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</si>
  <si>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</si>
  <si>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</si>
  <si>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</si>
  <si>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</si>
  <si>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</si>
  <si>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</si>
  <si>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</si>
  <si>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</si>
  <si>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</si>
  <si>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</si>
  <si>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</si>
  <si>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</si>
  <si>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</si>
  <si>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</si>
  <si>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</si>
  <si>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</si>
  <si>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</si>
  <si>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</si>
  <si>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</si>
  <si>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</si>
  <si>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</si>
  <si>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</si>
  <si>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</si>
  <si>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</si>
  <si>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</si>
  <si>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</si>
  <si>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</si>
  <si>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</si>
  <si>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</si>
  <si>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</si>
  <si>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</si>
  <si>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</si>
  <si>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</si>
  <si>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</si>
  <si>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</si>
  <si>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</si>
  <si>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</si>
  <si>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</si>
  <si>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</si>
  <si>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</si>
  <si>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</si>
  <si>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</si>
  <si>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</si>
  <si>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</si>
  <si>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</si>
  <si>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</si>
  <si>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</si>
  <si>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</si>
  <si>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</si>
  <si>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</si>
  <si>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</si>
  <si>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</si>
  <si>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</si>
  <si>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</si>
  <si>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</si>
  <si>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</si>
  <si>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</si>
  <si>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</si>
  <si>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</si>
  <si>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</si>
  <si>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</si>
  <si>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</si>
  <si>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</si>
  <si>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</si>
  <si>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</si>
  <si>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</si>
  <si>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</si>
  <si>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</si>
  <si>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</si>
  <si>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</si>
  <si>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</si>
  <si>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</si>
  <si>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</si>
  <si>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</si>
  <si>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</si>
  <si>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</si>
  <si>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</si>
  <si>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</si>
  <si>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</si>
  <si>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</si>
  <si>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</si>
  <si>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</si>
  <si>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</si>
  <si>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</si>
  <si>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</si>
  <si>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</si>
  <si>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</si>
  <si>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</si>
  <si>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</si>
  <si>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</si>
  <si>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</si>
  <si>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</si>
  <si>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</si>
  <si>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</si>
  <si>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</si>
  <si>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</si>
  <si>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</si>
  <si>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</si>
  <si>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</si>
  <si>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</si>
  <si>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</si>
  <si>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</si>
  <si>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</si>
  <si>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</si>
  <si>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</si>
  <si>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</si>
  <si>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</si>
  <si>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</si>
  <si>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</si>
  <si>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</si>
  <si>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</si>
  <si>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</si>
  <si>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</si>
  <si>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</si>
  <si>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</si>
  <si>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</si>
  <si>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</si>
  <si>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</si>
  <si>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</si>
  <si>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</si>
  <si>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</si>
  <si>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</si>
  <si>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</si>
  <si>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</si>
  <si>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</si>
  <si>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</si>
  <si>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</si>
  <si>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</si>
  <si>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</si>
  <si>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</si>
  <si>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</si>
  <si>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</si>
  <si>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</si>
  <si>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</si>
  <si>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</si>
  <si>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</si>
  <si>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</si>
  <si>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</si>
  <si>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</si>
  <si>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</si>
  <si>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</si>
  <si>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</si>
  <si>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</si>
  <si>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</si>
  <si>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</si>
  <si>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</si>
  <si>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</si>
  <si>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</si>
  <si>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</si>
  <si>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</si>
  <si>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</si>
  <si>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</si>
  <si>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</si>
  <si>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</si>
  <si>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</si>
  <si>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</si>
  <si>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</si>
  <si>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</si>
  <si>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</si>
  <si>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</si>
  <si>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</si>
  <si>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</si>
  <si>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</si>
  <si>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</si>
  <si>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</si>
  <si>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</si>
  <si>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</si>
  <si>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</si>
  <si>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</si>
  <si>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</si>
  <si>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</si>
  <si>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</si>
  <si>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</si>
  <si>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</si>
  <si>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</si>
  <si>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</si>
  <si>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</si>
  <si>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</si>
  <si>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</si>
  <si>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</si>
  <si>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</si>
  <si>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</si>
  <si>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</si>
  <si>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</si>
  <si>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</si>
  <si>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</si>
  <si>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</si>
  <si>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</si>
  <si>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</si>
  <si>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</si>
  <si>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</si>
  <si>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</si>
  <si>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</si>
  <si>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</si>
  <si>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</si>
  <si>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</si>
  <si>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</si>
  <si>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</si>
  <si>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</si>
  <si>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</si>
  <si>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</si>
  <si>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</si>
  <si>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</si>
  <si>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</si>
  <si>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</si>
  <si>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</si>
  <si>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</si>
  <si>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</si>
  <si>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</si>
  <si>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</si>
  <si>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</si>
  <si>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</si>
  <si>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</si>
  <si>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</si>
  <si>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</si>
  <si>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</si>
  <si>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</si>
  <si>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</si>
  <si>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</si>
  <si>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</si>
  <si>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</si>
  <si>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</si>
  <si>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</si>
  <si>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</si>
  <si>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</si>
  <si>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</si>
  <si>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</si>
  <si>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</si>
  <si>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</si>
  <si>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</si>
  <si>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</si>
  <si>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</si>
  <si>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</si>
  <si>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</si>
  <si>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</si>
  <si>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</si>
  <si>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</si>
  <si>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</si>
  <si>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</si>
  <si>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</si>
  <si>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</si>
  <si>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</si>
  <si>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</si>
  <si>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</si>
  <si>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</si>
  <si>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</si>
  <si>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</si>
  <si>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</si>
  <si>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</si>
  <si>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</si>
  <si>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</si>
  <si>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</si>
  <si>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</si>
  <si>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</si>
  <si>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</si>
  <si>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</si>
  <si>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</si>
  <si>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</si>
  <si>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</si>
  <si>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</si>
  <si>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</si>
  <si>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</si>
  <si>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</si>
  <si>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</si>
  <si>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</si>
  <si>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</si>
  <si>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</si>
  <si>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</si>
  <si>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</si>
  <si>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</si>
  <si>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</si>
  <si>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</si>
  <si>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</si>
  <si>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</si>
  <si>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</si>
  <si>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</si>
  <si>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</si>
  <si>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</si>
  <si>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</si>
  <si>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</si>
  <si>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</si>
  <si>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</si>
  <si>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</si>
  <si>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</si>
  <si>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</si>
  <si>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</si>
  <si>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</si>
  <si>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</si>
  <si>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</si>
  <si>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</si>
  <si>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</si>
  <si>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</si>
  <si>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</si>
  <si>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</si>
  <si>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</si>
  <si>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</si>
  <si>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</si>
  <si>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</si>
  <si>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</si>
  <si>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</si>
  <si>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</si>
  <si>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</si>
  <si>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</si>
  <si>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</si>
  <si>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</si>
  <si>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</si>
  <si>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</si>
  <si>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</si>
  <si>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</si>
  <si>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</si>
  <si>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</si>
  <si>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</si>
  <si>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</si>
  <si>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</si>
  <si>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</si>
  <si>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</si>
  <si>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</si>
  <si>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</si>
  <si>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</si>
  <si>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</si>
  <si>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</si>
  <si>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</si>
  <si>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</si>
  <si>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</si>
  <si>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</si>
  <si>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</si>
  <si>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</si>
  <si>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</si>
  <si>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</si>
  <si>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</si>
  <si>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</si>
  <si>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</si>
  <si>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</si>
  <si>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</si>
  <si>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</si>
  <si>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</si>
  <si>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</si>
  <si>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</si>
  <si>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</si>
  <si>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</si>
  <si>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</si>
  <si>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</si>
  <si>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</si>
  <si>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</si>
  <si>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</si>
  <si>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</si>
  <si>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</si>
  <si>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</si>
  <si>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</si>
  <si>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</si>
  <si>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</si>
  <si>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</si>
  <si>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</si>
  <si>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</si>
  <si>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</si>
  <si>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</si>
  <si>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</si>
  <si>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</si>
  <si>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</si>
  <si>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</si>
  <si>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</si>
  <si>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</si>
  <si>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</si>
  <si>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</si>
  <si>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</si>
  <si>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</si>
  <si>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</si>
  <si>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</si>
  <si>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</si>
  <si>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</si>
  <si>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</si>
  <si>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</si>
  <si>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</si>
  <si>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</si>
  <si>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</si>
  <si>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</si>
  <si>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</si>
  <si>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</si>
  <si>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</si>
  <si>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</si>
  <si>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</si>
  <si>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</si>
  <si>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</si>
  <si>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</si>
  <si>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</si>
  <si>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</si>
  <si>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</si>
  <si>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</si>
  <si>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</si>
  <si>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</si>
  <si>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</si>
  <si>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</si>
  <si>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</si>
  <si>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</si>
  <si>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</si>
  <si>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</si>
  <si>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</si>
  <si>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</si>
  <si>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</si>
  <si>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</si>
  <si>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</si>
  <si>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</si>
  <si>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</si>
  <si>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</si>
  <si>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</si>
  <si>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</si>
  <si>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</si>
  <si>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</si>
  <si>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</si>
  <si>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</si>
  <si>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</si>
  <si>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</si>
  <si>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</si>
  <si>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</si>
  <si>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</si>
  <si>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</si>
  <si>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</si>
  <si>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</si>
  <si>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</si>
  <si>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</si>
  <si>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</si>
  <si>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</si>
  <si>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</si>
  <si>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</si>
  <si>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</si>
  <si>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</si>
  <si>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</si>
  <si>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</si>
  <si>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</si>
  <si>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</si>
  <si>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</si>
  <si>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</si>
  <si>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</si>
  <si>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</si>
  <si>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</si>
  <si>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</si>
  <si>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</si>
  <si>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</si>
  <si>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</si>
  <si>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</si>
  <si>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</si>
  <si>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</si>
  <si>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</si>
  <si>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</si>
  <si>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</si>
  <si>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</si>
  <si>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</si>
  <si>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</si>
  <si>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</si>
  <si>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</si>
  <si>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</si>
  <si>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</si>
  <si>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</si>
  <si>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</si>
  <si>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</si>
  <si>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</si>
  <si>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</si>
  <si>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</si>
  <si>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</si>
  <si>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</si>
  <si>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</si>
  <si>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</si>
  <si>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</si>
  <si>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</si>
  <si>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</si>
  <si>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</si>
  <si>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</si>
  <si>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</si>
  <si>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</si>
  <si>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</si>
  <si>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</si>
  <si>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</si>
  <si>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</si>
  <si>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</si>
  <si>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</si>
  <si>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</si>
  <si>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</si>
  <si>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</si>
  <si>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</si>
  <si>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</si>
  <si>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</si>
  <si>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</si>
  <si>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</si>
  <si>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</si>
  <si>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</si>
  <si>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</si>
  <si>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</si>
  <si>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</si>
  <si>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</si>
  <si>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</si>
  <si>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</si>
  <si>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</si>
  <si>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</si>
  <si>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</si>
  <si>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</si>
  <si>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</si>
  <si>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</si>
  <si>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</si>
  <si>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</si>
  <si>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</si>
  <si>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</si>
  <si>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</si>
  <si>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</si>
  <si>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</si>
  <si>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</si>
  <si>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</si>
  <si>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</si>
  <si>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</si>
  <si>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</si>
  <si>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</si>
  <si>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</si>
  <si>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</si>
  <si>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</si>
  <si>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</si>
  <si>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</si>
  <si>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</si>
  <si>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</si>
  <si>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</si>
  <si>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</si>
  <si>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</si>
  <si>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</si>
  <si>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</si>
  <si>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</si>
  <si>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</si>
  <si>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</si>
  <si>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</si>
  <si>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</si>
  <si>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</si>
  <si>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</si>
  <si>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</si>
  <si>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</si>
  <si>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</si>
  <si>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</si>
  <si>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</si>
  <si>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</si>
  <si>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</si>
  <si>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</si>
  <si>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</si>
  <si>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</si>
  <si>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</si>
  <si>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</si>
  <si>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</si>
  <si>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</si>
  <si>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</si>
  <si>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</si>
  <si>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</si>
  <si>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</si>
  <si>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</si>
  <si>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</si>
  <si>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</si>
  <si>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</si>
  <si>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</si>
  <si>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</si>
  <si>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</si>
  <si>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</si>
  <si>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</si>
  <si>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</si>
  <si>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</si>
  <si>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</si>
  <si>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</si>
  <si>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</si>
  <si>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</si>
  <si>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</si>
  <si>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</si>
  <si>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</si>
  <si>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</si>
  <si>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</si>
  <si>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</si>
  <si>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</si>
  <si>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</si>
  <si>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</si>
  <si>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</si>
  <si>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</si>
  <si>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</si>
  <si>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</si>
  <si>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</si>
  <si>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</si>
  <si>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</si>
  <si>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</si>
  <si>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</si>
  <si>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</si>
  <si>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</si>
  <si>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</si>
  <si>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</si>
  <si>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</si>
  <si>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</si>
  <si>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</si>
  <si>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</si>
  <si>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</si>
  <si>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</si>
  <si>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</si>
  <si>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</si>
  <si>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</si>
  <si>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</si>
  <si>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</si>
  <si>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</si>
  <si>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</si>
  <si>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</si>
  <si>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</si>
  <si>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</si>
  <si>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</si>
  <si>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</si>
  <si>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</si>
  <si>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</si>
  <si>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</si>
  <si>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</si>
  <si>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</si>
  <si>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</si>
  <si>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</si>
  <si>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</si>
  <si>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</si>
  <si>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</si>
  <si>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</si>
  <si>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</si>
  <si>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</si>
  <si>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</si>
  <si>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</si>
  <si>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</si>
  <si>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</si>
  <si>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</si>
  <si>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</si>
  <si>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</si>
  <si>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</si>
  <si>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</si>
  <si>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</si>
  <si>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</si>
  <si>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</si>
  <si>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</si>
  <si>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</si>
  <si>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</si>
  <si>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</si>
  <si>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</si>
  <si>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</si>
  <si>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</si>
  <si>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</si>
  <si>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</si>
  <si>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</si>
  <si>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</si>
  <si>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</si>
  <si>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</si>
  <si>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</si>
  <si>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</si>
  <si>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</si>
  <si>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</si>
  <si>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</si>
  <si>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</si>
  <si>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</si>
  <si>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</si>
  <si>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</si>
  <si>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</si>
  <si>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</si>
  <si>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</si>
  <si>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</si>
  <si>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</si>
  <si>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</si>
  <si>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</si>
  <si>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</si>
  <si>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</si>
  <si>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</si>
  <si>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</si>
  <si>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</si>
  <si>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</si>
  <si>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</si>
  <si>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</si>
  <si>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</si>
  <si>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</si>
  <si>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</si>
  <si>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</si>
  <si>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</si>
  <si>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</si>
  <si>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</si>
  <si>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</si>
  <si>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</si>
  <si>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</si>
  <si>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</si>
  <si>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</si>
  <si>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</si>
  <si>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</si>
  <si>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</si>
  <si>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</si>
  <si>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</si>
  <si>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</si>
  <si>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</si>
  <si>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</si>
  <si>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</si>
  <si>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</si>
  <si>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</si>
  <si>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</si>
  <si>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</si>
  <si>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</si>
  <si>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</si>
  <si>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</si>
  <si>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</si>
  <si>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</si>
  <si>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</si>
  <si>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</si>
  <si>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</si>
  <si>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</si>
  <si>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</si>
  <si>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</si>
  <si>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</si>
  <si>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</si>
  <si>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</si>
  <si>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</si>
  <si>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</si>
  <si>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</si>
  <si>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</si>
  <si>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</si>
  <si>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</si>
  <si>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</si>
  <si>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</si>
  <si>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</si>
  <si>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</si>
  <si>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</si>
  <si>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</si>
  <si>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</si>
  <si>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</si>
  <si>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</si>
  <si>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</si>
  <si>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</si>
  <si>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</si>
  <si>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</si>
  <si>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</si>
  <si>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</si>
  <si>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</si>
  <si>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</si>
  <si>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</si>
  <si>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</si>
  <si>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</si>
  <si>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</si>
  <si>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</si>
  <si>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</si>
  <si>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</si>
  <si>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</si>
  <si>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</si>
  <si>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</si>
  <si>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</si>
  <si>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</si>
  <si>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</si>
  <si>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</si>
  <si>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</si>
  <si>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</si>
  <si>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</si>
  <si>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</si>
  <si>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</si>
  <si>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</si>
  <si>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</si>
  <si>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</si>
  <si>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</si>
  <si>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</si>
  <si>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</si>
  <si>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</si>
  <si>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</si>
  <si>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</si>
  <si>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</si>
  <si>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</si>
  <si>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</si>
  <si>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</si>
  <si>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</si>
  <si>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</si>
  <si>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</si>
  <si>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</si>
  <si>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</si>
  <si>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</si>
  <si>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</si>
  <si>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</si>
  <si>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</si>
  <si>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</si>
  <si>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</si>
  <si>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</si>
  <si>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</si>
  <si>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</si>
  <si>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</si>
  <si>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</si>
  <si>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</si>
  <si>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</si>
  <si>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</si>
  <si>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</si>
  <si>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</si>
  <si>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</si>
  <si>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</si>
  <si>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</si>
  <si>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</si>
  <si>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</si>
  <si>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</si>
  <si>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</si>
  <si>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</si>
  <si>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</si>
  <si>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</si>
  <si>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</si>
  <si>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</si>
  <si>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</si>
  <si>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</si>
  <si>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</si>
  <si>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</si>
  <si>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</si>
  <si>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</si>
  <si>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</si>
  <si>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</si>
  <si>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</si>
  <si>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</si>
  <si>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</si>
  <si>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</si>
  <si>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</si>
  <si>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</si>
  <si>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</si>
  <si>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</si>
  <si>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</si>
  <si>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</si>
  <si>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</si>
  <si>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</si>
  <si>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</si>
  <si>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</si>
  <si>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</si>
  <si>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</si>
  <si>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</si>
  <si>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</si>
  <si>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</si>
  <si>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</si>
  <si>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</si>
  <si>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</si>
  <si>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</si>
  <si>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</si>
  <si>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</si>
  <si>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</si>
  <si>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</si>
  <si>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</si>
  <si>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</si>
  <si>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</si>
  <si>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</si>
  <si>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</si>
  <si>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</si>
  <si>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</si>
  <si>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</si>
  <si>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</si>
  <si>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</si>
  <si>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</si>
  <si>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</si>
  <si>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</si>
  <si>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</si>
  <si>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</si>
  <si>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</si>
  <si>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</si>
  <si>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</si>
  <si>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</si>
  <si>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</si>
  <si>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</si>
  <si>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</si>
  <si>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</si>
  <si>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</si>
  <si>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</si>
  <si>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</si>
  <si>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</si>
  <si>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</si>
  <si>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</si>
  <si>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</si>
  <si>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</si>
  <si>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</si>
  <si>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</si>
  <si>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</si>
  <si>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</si>
  <si>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</si>
  <si>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</si>
  <si>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</si>
  <si>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</si>
  <si>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</si>
  <si>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</si>
  <si>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</si>
  <si>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</si>
  <si>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</si>
  <si>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</si>
  <si>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</si>
  <si>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</si>
  <si>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</si>
  <si>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</si>
  <si>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</si>
  <si>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</si>
  <si>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</si>
  <si>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</si>
  <si>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</si>
  <si>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</si>
  <si>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</si>
  <si>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</si>
  <si>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</si>
  <si>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</si>
  <si>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</si>
  <si>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</si>
  <si>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</si>
  <si>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</si>
  <si>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</si>
  <si>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</si>
  <si>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</si>
  <si>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</si>
  <si>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</si>
  <si>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</si>
  <si>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</si>
  <si>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</si>
  <si>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</si>
  <si>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</si>
  <si>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</si>
  <si>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</si>
  <si>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</si>
  <si>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</si>
  <si>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</si>
  <si>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</si>
  <si>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</si>
  <si>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</si>
  <si>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</si>
  <si>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</si>
  <si>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</si>
  <si>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</si>
  <si>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</si>
  <si>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</si>
  <si>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</si>
  <si>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</si>
  <si>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</si>
  <si>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</si>
  <si>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</si>
  <si>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</si>
  <si>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</si>
  <si>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</si>
  <si>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</si>
  <si>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</si>
  <si>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</si>
  <si>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</si>
  <si>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</si>
  <si>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</si>
  <si>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</si>
  <si>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</si>
  <si>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</si>
  <si>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</si>
  <si>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</si>
  <si>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</si>
  <si>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</si>
  <si>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</si>
  <si>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</si>
  <si>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</si>
  <si>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</si>
  <si>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</si>
  <si>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</si>
  <si>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</si>
  <si>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</si>
  <si>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</si>
  <si>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</si>
  <si>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</si>
  <si>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</si>
  <si>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</si>
  <si>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</si>
  <si>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</si>
  <si>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</si>
  <si>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</si>
  <si>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</si>
  <si>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</si>
  <si>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</si>
  <si>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</si>
  <si>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</si>
  <si>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</si>
  <si>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</si>
  <si>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</si>
  <si>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</si>
  <si>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</si>
  <si>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</si>
  <si>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</si>
  <si>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</si>
  <si>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</si>
  <si>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</si>
  <si>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</si>
  <si>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</si>
  <si>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</si>
  <si>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</si>
  <si>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</si>
  <si>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</si>
  <si>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</si>
  <si>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</si>
  <si>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</si>
  <si>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</si>
  <si>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</si>
  <si>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</si>
  <si>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</si>
  <si>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</si>
  <si>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</si>
  <si>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</si>
  <si>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</si>
  <si>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</si>
  <si>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</si>
  <si>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</si>
  <si>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</si>
  <si>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</si>
  <si>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</si>
  <si>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</si>
  <si>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</si>
  <si>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</si>
  <si>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</si>
  <si>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</si>
  <si>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</si>
  <si>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</si>
  <si>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</si>
  <si>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</si>
  <si>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</si>
  <si>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</si>
  <si>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</si>
  <si>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</si>
  <si>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</si>
  <si>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</si>
  <si>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</si>
  <si>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</si>
  <si>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</si>
  <si>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</si>
  <si>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</si>
  <si>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</si>
  <si>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</si>
  <si>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</si>
  <si>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</si>
  <si>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</si>
  <si>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</si>
  <si>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</si>
  <si>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</si>
  <si>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</si>
  <si>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</si>
  <si>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</si>
  <si>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</si>
  <si>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</si>
  <si>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</si>
  <si>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</si>
  <si>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</si>
  <si>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</si>
  <si>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</si>
  <si>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</si>
  <si>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</si>
  <si>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</si>
  <si>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</si>
  <si>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</si>
  <si>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</si>
  <si>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</si>
  <si>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</si>
  <si>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</si>
  <si>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</si>
  <si>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</si>
  <si>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</si>
  <si>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</si>
  <si>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</si>
  <si>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</si>
  <si>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</si>
  <si>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</si>
  <si>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</si>
  <si>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</si>
  <si>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</si>
  <si>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</si>
  <si>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</si>
  <si>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</si>
  <si>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</si>
  <si>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</si>
  <si>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</si>
  <si>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</si>
  <si>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</si>
  <si>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</si>
  <si>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</si>
  <si>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</si>
  <si>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</si>
  <si>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</si>
  <si>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</si>
  <si>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</si>
  <si>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</si>
  <si>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</si>
  <si>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</si>
  <si>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</si>
  <si>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</si>
  <si>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</si>
  <si>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</si>
  <si>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</si>
  <si>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</si>
  <si>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</si>
  <si>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</si>
  <si>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</si>
  <si>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</si>
  <si>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</si>
  <si>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</si>
  <si>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</si>
  <si>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</si>
  <si>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</si>
  <si>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</si>
  <si>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</si>
  <si>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</si>
  <si>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</si>
  <si>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</si>
  <si>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</si>
  <si>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</si>
  <si>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</si>
  <si>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</si>
  <si>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</si>
  <si>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</si>
  <si>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</si>
  <si>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</si>
  <si>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</si>
  <si>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</si>
  <si>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</si>
  <si>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</si>
  <si>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</si>
  <si>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</si>
  <si>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</si>
  <si>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</si>
  <si>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</si>
  <si>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</si>
  <si>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</si>
  <si>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</si>
  <si>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</si>
  <si>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</si>
  <si>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</si>
  <si>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</si>
  <si>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</si>
  <si>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</si>
  <si>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</si>
  <si>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</si>
  <si>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</si>
  <si>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</si>
  <si>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</si>
  <si>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</si>
  <si>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</si>
  <si>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</si>
  <si>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</si>
  <si>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</si>
  <si>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</si>
  <si>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</si>
  <si>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</si>
  <si>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</si>
  <si>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</si>
  <si>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</si>
  <si>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</si>
  <si>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</si>
  <si>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</si>
  <si>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</si>
  <si>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</si>
  <si>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</si>
  <si>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</si>
  <si>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</si>
  <si>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</si>
  <si>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</si>
  <si>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</si>
  <si>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</si>
  <si>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</si>
  <si>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</si>
  <si>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</si>
  <si>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</si>
  <si>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</si>
  <si>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</si>
  <si>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</si>
  <si>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</si>
  <si>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</si>
  <si>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</si>
  <si>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</si>
  <si>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</si>
  <si>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</si>
  <si>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</si>
  <si>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</si>
  <si>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</si>
  <si>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</si>
  <si>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</si>
  <si>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</si>
  <si>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</si>
  <si>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</si>
  <si>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</si>
  <si>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</si>
  <si>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</si>
  <si>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</si>
  <si>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</si>
  <si>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</si>
  <si>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</si>
  <si>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</si>
  <si>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</si>
  <si>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</si>
  <si>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</si>
  <si>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</si>
  <si>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</si>
  <si>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</si>
  <si>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</si>
  <si>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</si>
  <si>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</si>
  <si>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</si>
  <si>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</si>
  <si>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</si>
  <si>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</si>
  <si>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</si>
  <si>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</si>
  <si>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</si>
  <si>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</si>
  <si>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</si>
  <si>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</si>
  <si>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</si>
  <si>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</si>
  <si>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</si>
  <si>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</si>
  <si>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</si>
  <si>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</si>
  <si>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</si>
  <si>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</si>
  <si>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</si>
  <si>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</si>
  <si>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</si>
  <si>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</si>
  <si>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</si>
  <si>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</si>
  <si>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</si>
  <si>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</si>
  <si>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</si>
  <si>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</si>
  <si>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</si>
  <si>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</si>
  <si>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</si>
  <si>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</si>
  <si>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</si>
  <si>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</si>
  <si>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</si>
  <si>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</si>
  <si>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</si>
  <si>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</si>
  <si>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</si>
  <si>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</si>
  <si>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</si>
  <si>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</si>
  <si>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</si>
  <si>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</si>
  <si>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</si>
  <si>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</si>
  <si>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</si>
  <si>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</si>
  <si>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</si>
  <si>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</si>
  <si>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</si>
  <si>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</si>
  <si>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</si>
  <si>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</si>
  <si>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</si>
  <si>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</si>
  <si>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</si>
  <si>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</si>
  <si>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</si>
  <si>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</si>
  <si>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</si>
  <si>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</si>
  <si>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</si>
  <si>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</si>
  <si>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</si>
  <si>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</si>
  <si>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</si>
  <si>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</si>
  <si>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</si>
  <si>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</si>
  <si>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</si>
  <si>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</si>
  <si>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</si>
  <si>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</si>
  <si>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</si>
  <si>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</si>
  <si>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</si>
  <si>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</si>
  <si>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</si>
  <si>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</si>
  <si>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</si>
  <si>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</si>
  <si>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</si>
  <si>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</si>
  <si>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</si>
  <si>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</si>
  <si>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</si>
  <si>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</si>
  <si>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</si>
  <si>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</si>
  <si>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</si>
  <si>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</si>
  <si>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</si>
  <si>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</si>
  <si>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</si>
  <si>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</si>
  <si>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</si>
  <si>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</si>
  <si>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</si>
  <si>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</si>
  <si>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</si>
  <si>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</si>
  <si>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</si>
  <si>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</si>
  <si>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</si>
  <si>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</si>
  <si>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</si>
  <si>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</si>
  <si>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</si>
  <si>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</si>
  <si>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</si>
  <si>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</si>
  <si>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</si>
  <si>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</si>
  <si>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</si>
  <si>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</si>
  <si>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</si>
  <si>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</si>
  <si>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</si>
  <si>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</si>
  <si>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</si>
  <si>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</si>
  <si>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</si>
  <si>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</si>
  <si>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</si>
  <si>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</si>
  <si>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</si>
  <si>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</si>
  <si>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</si>
  <si>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</si>
  <si>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</si>
  <si>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</si>
  <si>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</si>
  <si>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</si>
  <si>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</si>
  <si>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</si>
  <si>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</si>
  <si>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</si>
  <si>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</si>
  <si>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</si>
  <si>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</si>
  <si>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</si>
  <si>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</si>
  <si>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</si>
  <si>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</si>
  <si>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</si>
  <si>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</si>
  <si>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</si>
  <si>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</si>
  <si>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</si>
  <si>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</si>
  <si>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</si>
  <si>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</si>
  <si>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</si>
  <si>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</si>
  <si>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</si>
  <si>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</si>
  <si>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</si>
  <si>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</si>
  <si>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</si>
  <si>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</si>
  <si>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</si>
  <si>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</si>
  <si>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</si>
  <si>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</si>
  <si>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</si>
  <si>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</si>
  <si>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</si>
  <si>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</si>
  <si>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</si>
  <si>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</si>
  <si>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</si>
  <si>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</si>
  <si>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</si>
  <si>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</si>
  <si>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</si>
  <si>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</si>
  <si>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</si>
  <si>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</si>
  <si>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</si>
  <si>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</si>
  <si>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</si>
  <si>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</si>
  <si>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</si>
  <si>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</si>
  <si>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</si>
  <si>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</si>
  <si>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</si>
  <si>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</si>
  <si>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</si>
  <si>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</si>
  <si>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</si>
  <si>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</si>
  <si>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</si>
  <si>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</si>
  <si>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</si>
  <si>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</si>
  <si>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</si>
  <si>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</si>
  <si>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</si>
  <si>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</si>
  <si>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</si>
  <si>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</si>
  <si>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</si>
  <si>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</si>
  <si>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</si>
  <si>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</si>
  <si>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</si>
  <si>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</si>
  <si>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</si>
  <si>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</si>
  <si>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</si>
  <si>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</si>
  <si>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</si>
  <si>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</si>
  <si>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</si>
  <si>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</si>
  <si>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</si>
  <si>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</si>
  <si>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</si>
  <si>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</si>
  <si>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</si>
  <si>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</si>
  <si>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</si>
  <si>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</si>
  <si>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</si>
  <si>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</si>
  <si>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</si>
  <si>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</si>
  <si>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</si>
  <si>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</si>
  <si>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</si>
  <si>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</si>
  <si>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</si>
  <si>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</si>
  <si>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</si>
  <si>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</si>
  <si>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</si>
  <si>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</si>
  <si>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</si>
  <si>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</si>
  <si>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</si>
  <si>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</si>
  <si>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</si>
  <si>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</si>
  <si>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</si>
  <si>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</si>
  <si>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</si>
  <si>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</si>
  <si>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</si>
  <si>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</si>
  <si>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</si>
  <si>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</si>
  <si>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</si>
  <si>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</si>
  <si>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</si>
  <si>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</si>
  <si>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</si>
  <si>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</si>
  <si>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</si>
  <si>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</si>
  <si>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</si>
  <si>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</si>
  <si>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</si>
  <si>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</si>
  <si>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</si>
  <si>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</si>
  <si>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</si>
  <si>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</si>
  <si>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</si>
  <si>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</si>
  <si>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</si>
  <si>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</si>
  <si>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</si>
  <si>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</si>
  <si>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</si>
  <si>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</si>
  <si>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</si>
  <si>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</si>
  <si>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</si>
  <si>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</si>
  <si>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</si>
  <si>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</si>
  <si>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</si>
  <si>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</si>
  <si>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</si>
  <si>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</si>
  <si>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</si>
  <si>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</si>
  <si>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</si>
  <si>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</si>
  <si>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</si>
  <si>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</si>
  <si>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</si>
  <si>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</si>
  <si>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</si>
  <si>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</si>
  <si>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</si>
  <si>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</si>
  <si>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</si>
  <si>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</si>
  <si>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</si>
  <si>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</si>
  <si>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</si>
  <si>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</si>
  <si>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</si>
  <si>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</si>
  <si>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</si>
  <si>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</si>
  <si>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</si>
  <si>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</si>
  <si>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</si>
  <si>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</si>
  <si>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</si>
  <si>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</si>
  <si>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</si>
  <si>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</si>
  <si>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</si>
  <si>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</si>
  <si>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</si>
  <si>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</si>
  <si>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</si>
  <si>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</si>
  <si>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</si>
  <si>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</si>
  <si>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</si>
  <si>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</si>
  <si>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</si>
  <si>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</si>
  <si>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</si>
  <si>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</si>
  <si>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</si>
  <si>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</si>
  <si>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</si>
  <si>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</si>
  <si>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</si>
  <si>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</si>
  <si>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</si>
  <si>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</si>
  <si>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</si>
  <si>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</si>
  <si>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</si>
  <si>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</si>
  <si>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</si>
  <si>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</si>
  <si>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</si>
  <si>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</si>
  <si>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</si>
  <si>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</si>
  <si>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</si>
  <si>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</si>
  <si>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</si>
  <si>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</si>
  <si>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</si>
  <si>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</si>
  <si>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</si>
  <si>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</si>
  <si>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</si>
  <si>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</si>
  <si>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</si>
  <si>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</si>
  <si>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</si>
  <si>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</si>
  <si>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</si>
  <si>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</si>
  <si>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</si>
  <si>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</si>
  <si>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</si>
  <si>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</si>
  <si>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</si>
  <si>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</si>
  <si>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</si>
  <si>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</si>
  <si>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</si>
  <si>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</si>
  <si>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</si>
  <si>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</si>
  <si>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</si>
  <si>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</si>
  <si>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</si>
  <si>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</si>
  <si>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</si>
  <si>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</si>
  <si>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</si>
  <si>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</si>
  <si>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</si>
  <si>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</si>
  <si>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</si>
  <si>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</si>
  <si>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</si>
  <si>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</si>
  <si>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</si>
  <si>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</si>
  <si>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</si>
  <si>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</si>
  <si>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</si>
  <si>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</si>
  <si>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</si>
  <si>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</si>
  <si>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</si>
  <si>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</si>
  <si>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</si>
  <si>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</si>
  <si>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</si>
  <si>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</si>
  <si>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</si>
  <si>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</si>
  <si>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</si>
  <si>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</si>
  <si>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</si>
  <si>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</si>
  <si>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</si>
  <si>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</si>
  <si>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</si>
  <si>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</si>
  <si>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</si>
  <si>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</si>
  <si>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</si>
  <si>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</si>
  <si>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</si>
  <si>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</si>
  <si>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</si>
  <si>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</si>
  <si>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</si>
  <si>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</si>
  <si>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</si>
  <si>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</si>
  <si>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</si>
  <si>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</si>
  <si>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</si>
  <si>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</si>
  <si>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</si>
  <si>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</si>
  <si>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</si>
  <si>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</si>
  <si>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</si>
  <si>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</si>
  <si>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</si>
  <si>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</si>
  <si>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</si>
  <si>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</si>
  <si>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</si>
  <si>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</si>
  <si>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</si>
  <si>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</si>
  <si>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</si>
  <si>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</si>
  <si>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</si>
  <si>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</si>
  <si>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</si>
  <si>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</si>
  <si>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</si>
  <si>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</si>
  <si>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</si>
  <si>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</si>
  <si>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</si>
  <si>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</si>
  <si>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</si>
  <si>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</si>
  <si>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</si>
  <si>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</si>
  <si>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</si>
  <si>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</si>
  <si>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</si>
  <si>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</si>
  <si>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</si>
  <si>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</si>
  <si>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</si>
  <si>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</si>
  <si>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</si>
  <si>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</si>
  <si>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</si>
  <si>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</si>
  <si>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</si>
  <si>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</si>
  <si>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</si>
  <si>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</si>
  <si>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</si>
  <si>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</si>
  <si>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</si>
  <si>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</si>
  <si>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</si>
  <si>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</si>
  <si>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</si>
  <si>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</si>
  <si>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</si>
  <si>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</si>
  <si>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</si>
  <si>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</si>
  <si>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</si>
  <si>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</si>
  <si>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</si>
  <si>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</si>
  <si>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</si>
  <si>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</si>
  <si>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</si>
  <si>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</si>
  <si>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</si>
  <si>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</si>
  <si>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</si>
  <si>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</si>
  <si>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</si>
  <si>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</si>
  <si>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</si>
  <si>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</si>
  <si>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</si>
  <si>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</si>
  <si>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</si>
  <si>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</si>
  <si>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</si>
  <si>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</si>
  <si>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</si>
  <si>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</si>
  <si>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</si>
  <si>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</si>
  <si>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</si>
  <si>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</si>
  <si>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</si>
  <si>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</si>
  <si>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</si>
  <si>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</si>
  <si>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</si>
  <si>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</si>
  <si>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</si>
  <si>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</si>
  <si>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</si>
  <si>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</si>
  <si>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</si>
  <si>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</si>
  <si>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</si>
  <si>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</si>
  <si>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</si>
  <si>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</si>
  <si>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</si>
  <si>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</si>
  <si>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</si>
  <si>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</si>
  <si>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</si>
  <si>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</si>
  <si>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</si>
  <si>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</si>
  <si>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</si>
  <si>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</si>
  <si>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</si>
  <si>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</si>
  <si>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</si>
  <si>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</si>
  <si>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</si>
  <si>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</si>
  <si>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</si>
  <si>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</si>
  <si>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</si>
  <si>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</si>
  <si>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</si>
  <si>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</si>
  <si>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</si>
  <si>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</si>
  <si>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</si>
  <si>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</si>
  <si>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</si>
  <si>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</si>
  <si>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</si>
  <si>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</si>
  <si>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</si>
  <si>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</si>
  <si>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</si>
  <si>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</si>
  <si>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</si>
  <si>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</si>
  <si>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</si>
  <si>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</si>
  <si>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</si>
  <si>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</si>
  <si>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</si>
  <si>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</si>
  <si>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</si>
  <si>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</si>
  <si>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</si>
  <si>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</si>
  <si>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</si>
  <si>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</si>
  <si>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</si>
  <si>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</si>
  <si>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</si>
  <si>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</si>
  <si>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</si>
  <si>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</si>
  <si>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</si>
  <si>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</si>
  <si>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</si>
  <si>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</si>
  <si>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</si>
  <si>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</si>
  <si>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</si>
  <si>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</si>
  <si>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</si>
  <si>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</si>
  <si>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</si>
  <si>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</si>
  <si>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</si>
  <si>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</si>
  <si>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</si>
  <si>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</si>
  <si>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</si>
  <si>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</si>
  <si>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</si>
  <si>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</si>
  <si>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</si>
  <si>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</si>
  <si>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</si>
  <si>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</si>
  <si>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</si>
  <si>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</si>
  <si>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</si>
  <si>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</si>
  <si>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</si>
  <si>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</si>
  <si>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</si>
  <si>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</si>
  <si>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</si>
  <si>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</si>
  <si>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</si>
  <si>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</si>
  <si>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</si>
  <si>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</si>
  <si>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</si>
  <si>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</si>
  <si>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</si>
  <si>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</si>
  <si>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</si>
  <si>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</si>
  <si>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</si>
  <si>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</si>
  <si>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</si>
  <si>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</si>
  <si>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</si>
  <si>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</si>
  <si>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</si>
  <si>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</si>
  <si>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</si>
  <si>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</si>
  <si>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</si>
  <si>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</si>
  <si>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</si>
  <si>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</si>
  <si>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</si>
  <si>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</si>
  <si>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</si>
  <si>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</si>
  <si>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</si>
  <si>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</si>
  <si>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</si>
  <si>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</si>
  <si>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</si>
  <si>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</si>
  <si>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</si>
  <si>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</si>
  <si>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</si>
  <si>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</si>
  <si>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</si>
  <si>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</si>
  <si>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</si>
  <si>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</si>
  <si>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</si>
  <si>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</si>
  <si>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</si>
  <si>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</si>
  <si>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</si>
  <si>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</si>
  <si>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</si>
  <si>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</si>
  <si>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</si>
  <si>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</si>
  <si>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</si>
  <si>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</si>
  <si>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</si>
  <si>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</si>
  <si>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</si>
  <si>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</si>
  <si>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</si>
  <si>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</si>
  <si>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</si>
  <si>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</si>
  <si>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</si>
  <si>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</si>
  <si>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</si>
  <si>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</si>
  <si>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</si>
  <si>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</si>
  <si>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</si>
  <si>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</si>
  <si>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</si>
  <si>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</si>
  <si>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</si>
  <si>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</si>
  <si>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</si>
  <si>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</si>
  <si>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</si>
  <si>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</si>
  <si>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</si>
  <si>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</si>
  <si>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</si>
  <si>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</si>
  <si>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</si>
  <si>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</si>
  <si>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</si>
  <si>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</si>
  <si>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</si>
  <si>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</si>
  <si>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</si>
  <si>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</si>
  <si>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</si>
  <si>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</si>
  <si>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</si>
  <si>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</si>
  <si>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</si>
  <si>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</si>
  <si>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</si>
  <si>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</si>
  <si>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</si>
  <si>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</si>
  <si>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</si>
  <si>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</si>
  <si>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</si>
  <si>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</si>
  <si>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</si>
  <si>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</si>
  <si>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</si>
  <si>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</si>
  <si>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</si>
  <si>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</si>
  <si>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</si>
  <si>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</si>
  <si>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</si>
  <si>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</si>
  <si>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</si>
  <si>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</si>
  <si>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</si>
  <si>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</si>
  <si>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</si>
  <si>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</si>
  <si>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</si>
  <si>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</si>
  <si>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</si>
  <si>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</si>
  <si>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</si>
  <si>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</si>
  <si>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</si>
  <si>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</si>
  <si>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</si>
  <si>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</si>
  <si>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</si>
  <si>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</si>
  <si>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</si>
  <si>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</si>
  <si>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</si>
  <si>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</si>
  <si>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</si>
  <si>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</si>
  <si>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</si>
  <si>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</si>
  <si>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</si>
  <si>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</si>
  <si>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</si>
  <si>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</si>
  <si>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</si>
  <si>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</si>
  <si>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</si>
  <si>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</si>
  <si>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</si>
  <si>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</si>
  <si>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</si>
  <si>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</si>
  <si>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</si>
  <si>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</si>
  <si>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</si>
  <si>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</si>
  <si>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</si>
  <si>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</si>
  <si>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</si>
  <si>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</si>
  <si>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</si>
  <si>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</si>
  <si>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</si>
  <si>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</si>
  <si>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</si>
  <si>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</si>
  <si>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</si>
  <si>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</si>
  <si>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</si>
  <si>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</si>
  <si>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</si>
  <si>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</si>
  <si>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</si>
  <si>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</si>
  <si>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</si>
  <si>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</si>
  <si>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</si>
  <si>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</si>
  <si>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</si>
  <si>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</si>
  <si>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</si>
  <si>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</si>
  <si>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</si>
  <si>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</si>
  <si>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</si>
  <si>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</si>
  <si>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</si>
  <si>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</si>
  <si>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</si>
  <si>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</si>
  <si>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</si>
  <si>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</si>
  <si>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</si>
  <si>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</si>
  <si>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</si>
  <si>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</si>
  <si>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</si>
  <si>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</si>
  <si>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</si>
  <si>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</si>
  <si>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</si>
  <si>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</si>
  <si>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</si>
  <si>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</si>
  <si>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</si>
  <si>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</si>
  <si>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</si>
  <si>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</si>
  <si>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</si>
  <si>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</si>
  <si>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</si>
  <si>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</si>
  <si>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</si>
  <si>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</si>
  <si>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</si>
  <si>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</si>
  <si>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</si>
  <si>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</si>
  <si>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</si>
  <si>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</si>
  <si>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</si>
  <si>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</si>
  <si>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</si>
  <si>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</si>
  <si>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</si>
  <si>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</si>
  <si>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</si>
  <si>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</si>
  <si>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</si>
  <si>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</si>
  <si>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</si>
  <si>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</si>
  <si>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</si>
  <si>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</si>
  <si>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</si>
  <si>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</si>
  <si>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</si>
  <si>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</si>
  <si>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</si>
  <si>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</si>
  <si>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</si>
  <si>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</si>
  <si>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</si>
  <si>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</si>
  <si>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</si>
  <si>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</si>
  <si>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</si>
  <si>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</si>
  <si>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</si>
  <si>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</si>
  <si>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</si>
  <si>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</si>
  <si>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</si>
  <si>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</si>
  <si>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</si>
  <si>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</si>
  <si>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</si>
  <si>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</si>
  <si>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</si>
  <si>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</si>
  <si>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</si>
  <si>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</si>
  <si>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</si>
  <si>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</si>
  <si>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</si>
  <si>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</si>
  <si>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</si>
  <si>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</si>
  <si>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</si>
  <si>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</si>
  <si>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</si>
  <si>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</si>
  <si>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</si>
  <si>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</si>
  <si>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</si>
  <si>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</si>
  <si>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</si>
  <si>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</si>
  <si>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</si>
  <si>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</si>
  <si>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</si>
  <si>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</si>
  <si>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</si>
  <si>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</si>
  <si>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</si>
  <si>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</si>
  <si>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</si>
  <si>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</si>
  <si>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</si>
  <si>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</si>
  <si>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</si>
  <si>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</si>
  <si>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</si>
  <si>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</si>
  <si>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</si>
  <si>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</si>
  <si>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</si>
  <si>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</si>
  <si>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</si>
  <si>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</si>
  <si>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</si>
  <si>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</si>
  <si>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</si>
  <si>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</si>
  <si>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</si>
  <si>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</si>
  <si>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</si>
  <si>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</si>
  <si>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</si>
  <si>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</si>
  <si>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</si>
  <si>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</si>
  <si>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</si>
  <si>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</si>
  <si>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</si>
  <si>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</si>
  <si>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</si>
  <si>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</si>
  <si>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</si>
  <si>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</si>
  <si>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</si>
  <si>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</si>
  <si>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</si>
  <si>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</si>
  <si>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</si>
  <si>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</si>
  <si>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</si>
  <si>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</si>
  <si>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</si>
  <si>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</si>
  <si>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</si>
  <si>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</si>
  <si>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</si>
  <si>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</si>
  <si>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</si>
  <si>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</si>
  <si>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</si>
  <si>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</si>
  <si>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</si>
  <si>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</si>
  <si>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</si>
  <si>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</si>
  <si>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</si>
  <si>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</si>
  <si>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</si>
  <si>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</si>
  <si>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</si>
  <si>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</si>
  <si>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</si>
  <si>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</si>
  <si>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</si>
  <si>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</si>
  <si>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</si>
  <si>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</si>
  <si>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</si>
  <si>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</si>
  <si>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</si>
  <si>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</si>
  <si>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</si>
  <si>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</si>
  <si>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</si>
  <si>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</si>
  <si>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</si>
  <si>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</si>
  <si>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</si>
  <si>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</si>
  <si>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</si>
  <si>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</si>
  <si>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</si>
  <si>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</si>
  <si>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</si>
  <si>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</si>
  <si>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</si>
  <si>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</si>
  <si>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</si>
  <si>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</si>
  <si>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</si>
  <si>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</si>
  <si>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</si>
  <si>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</si>
  <si>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</si>
  <si>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</si>
  <si>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</si>
  <si>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</si>
  <si>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</si>
  <si>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</si>
  <si>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</si>
  <si>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</si>
  <si>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</si>
  <si>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</si>
  <si>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</si>
  <si>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</si>
  <si>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</si>
  <si>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</si>
  <si>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</si>
  <si>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</si>
  <si>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</si>
  <si>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</si>
  <si>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</si>
  <si>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</si>
  <si>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</si>
  <si>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</si>
  <si>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</si>
  <si>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</si>
  <si>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</si>
  <si>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</si>
  <si>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</si>
  <si>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</si>
  <si>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</si>
  <si>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</si>
  <si>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</si>
  <si>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</si>
  <si>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</si>
  <si>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</si>
  <si>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</si>
  <si>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</si>
  <si>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</si>
  <si>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</si>
  <si>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</si>
  <si>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</si>
  <si>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</si>
  <si>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</si>
  <si>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</si>
  <si>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</si>
  <si>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</si>
  <si>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</si>
  <si>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</si>
  <si>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</si>
  <si>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</si>
  <si>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</si>
  <si>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</si>
  <si>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</si>
  <si>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</si>
  <si>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</si>
  <si>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</si>
  <si>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</si>
  <si>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</si>
  <si>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</si>
  <si>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</si>
  <si>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</si>
  <si>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</si>
  <si>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</si>
  <si>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</si>
  <si>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</si>
  <si>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</si>
  <si>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</si>
  <si>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</si>
  <si>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</si>
  <si>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</si>
  <si>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</si>
  <si>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</si>
  <si>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</si>
  <si>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</si>
  <si>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</si>
  <si>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</si>
  <si>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</si>
  <si>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</si>
  <si>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</si>
  <si>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</si>
  <si>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</si>
  <si>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</si>
  <si>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</si>
  <si>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</si>
  <si>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</si>
  <si>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</si>
  <si>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</si>
  <si>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</si>
  <si>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</si>
  <si>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</si>
  <si>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</si>
  <si>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</si>
  <si>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</si>
  <si>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</si>
  <si>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</si>
  <si>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</si>
  <si>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</si>
  <si>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</si>
  <si>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</si>
  <si>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</si>
  <si>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</si>
  <si>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</si>
  <si>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</si>
  <si>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</si>
  <si>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</si>
  <si>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</si>
  <si>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</si>
  <si>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</si>
  <si>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</si>
  <si>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</si>
  <si>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</si>
  <si>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</si>
  <si>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</si>
  <si>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</si>
  <si>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</si>
  <si>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</si>
  <si>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</si>
  <si>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</si>
  <si>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</si>
  <si>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</si>
  <si>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</si>
  <si>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</si>
  <si>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</si>
  <si>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</si>
  <si>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</si>
  <si>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</si>
  <si>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</si>
  <si>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</si>
  <si>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</si>
  <si>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</si>
  <si>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</si>
  <si>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</si>
  <si>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</si>
  <si>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</si>
  <si>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</si>
  <si>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</si>
  <si>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</si>
  <si>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</si>
  <si>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</si>
  <si>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</si>
  <si>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</si>
  <si>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</si>
  <si>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</si>
  <si>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</si>
  <si>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</si>
  <si>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</si>
  <si>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</si>
  <si>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</si>
  <si>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</si>
  <si>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</si>
  <si>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</si>
  <si>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</si>
  <si>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</si>
  <si>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</si>
  <si>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</si>
  <si>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</si>
  <si>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</si>
  <si>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</si>
  <si>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</si>
  <si>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</si>
  <si>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</si>
  <si>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</si>
  <si>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</si>
  <si>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</si>
  <si>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</si>
  <si>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</si>
  <si>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</si>
  <si>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</si>
  <si>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</si>
  <si>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</si>
  <si>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</si>
  <si>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</si>
  <si>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</si>
  <si>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</si>
  <si>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</si>
  <si>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</si>
  <si>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</si>
  <si>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</si>
  <si>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</si>
  <si>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</si>
  <si>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</si>
  <si>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</si>
  <si>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</si>
  <si>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</si>
  <si>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</si>
  <si>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</si>
  <si>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</si>
  <si>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</si>
  <si>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</si>
  <si>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</si>
  <si>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</si>
  <si>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</si>
  <si>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</si>
  <si>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</si>
  <si>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</si>
  <si>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</si>
  <si>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</si>
  <si>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</si>
  <si>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</si>
  <si>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</si>
  <si>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</si>
  <si>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</si>
  <si>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</si>
  <si>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</si>
  <si>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</si>
  <si>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</si>
  <si>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</si>
  <si>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</si>
  <si>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</si>
  <si>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</si>
  <si>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</si>
  <si>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</si>
  <si>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</si>
  <si>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</si>
  <si>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</si>
  <si>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</si>
  <si>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</si>
  <si>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</si>
  <si>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</si>
  <si>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</si>
  <si>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</si>
  <si>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</si>
  <si>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</si>
  <si>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</si>
  <si>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</si>
  <si>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</si>
  <si>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</si>
  <si>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</si>
  <si>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</si>
  <si>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</si>
  <si>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</si>
  <si>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</si>
  <si>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</si>
  <si>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</si>
  <si>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</si>
  <si>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</si>
  <si>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</si>
  <si>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</si>
  <si>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</si>
  <si>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</si>
  <si>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</si>
  <si>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</si>
  <si>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</si>
  <si>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</si>
  <si>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</si>
  <si>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</si>
  <si>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</si>
  <si>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</si>
  <si>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</si>
  <si>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</si>
  <si>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</si>
  <si>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</si>
  <si>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</si>
  <si>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</si>
  <si>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</si>
  <si>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</si>
  <si>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</si>
  <si>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</si>
  <si>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</si>
  <si>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</si>
  <si>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</si>
  <si>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</si>
  <si>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</si>
  <si>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</si>
  <si>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</si>
  <si>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</si>
  <si>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</si>
  <si>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</si>
  <si>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</si>
  <si>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</si>
  <si>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</si>
  <si>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</si>
  <si>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</si>
  <si>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</si>
  <si>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</si>
  <si>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</si>
  <si>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</si>
  <si>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</si>
  <si>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</si>
  <si>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</si>
  <si>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</si>
  <si>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</si>
  <si>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</si>
  <si>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</si>
  <si>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</si>
  <si>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</si>
  <si>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</si>
  <si>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</si>
  <si>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</si>
  <si>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</si>
  <si>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</si>
  <si>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</si>
  <si>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</si>
  <si>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</si>
  <si>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</si>
  <si>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</si>
  <si>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</si>
  <si>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</si>
  <si>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</si>
  <si>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</si>
  <si>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</si>
  <si>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</si>
  <si>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</si>
  <si>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</si>
  <si>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</si>
  <si>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</si>
  <si>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</si>
  <si>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</si>
  <si>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</si>
  <si>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</si>
  <si>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</si>
  <si>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</si>
  <si>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</si>
  <si>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</si>
  <si>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</si>
  <si>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</si>
  <si>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</si>
  <si>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</si>
  <si>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</si>
  <si>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</si>
  <si>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</si>
  <si>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</si>
  <si>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</si>
  <si>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</si>
  <si>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</si>
  <si>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</si>
  <si>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</si>
  <si>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</si>
  <si>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</si>
  <si>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</si>
  <si>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</si>
  <si>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</si>
  <si>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</si>
  <si>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</si>
  <si>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</si>
  <si>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</si>
  <si>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</si>
  <si>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</si>
  <si>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</si>
  <si>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</si>
  <si>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</si>
  <si>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</si>
  <si>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</si>
  <si>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</si>
  <si>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</si>
  <si>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</si>
  <si>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</si>
  <si>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</si>
  <si>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</si>
  <si>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</si>
  <si>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</si>
  <si>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</si>
  <si>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</si>
  <si>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</si>
  <si>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</si>
  <si>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</si>
  <si>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</si>
  <si>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</si>
  <si>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</si>
  <si>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</si>
  <si>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</si>
  <si>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</si>
  <si>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</si>
  <si>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</si>
  <si>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</si>
  <si>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</si>
  <si>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</si>
  <si>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</si>
  <si>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</si>
  <si>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</si>
  <si>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</si>
  <si>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</si>
  <si>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</si>
  <si>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</si>
  <si>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</si>
  <si>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</si>
  <si>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</si>
  <si>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</si>
  <si>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</si>
  <si>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</si>
  <si>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</si>
  <si>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</si>
  <si>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</si>
  <si>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</si>
  <si>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</si>
  <si>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</si>
  <si>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</si>
  <si>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</si>
  <si>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</si>
  <si>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</si>
  <si>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</si>
  <si>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</si>
  <si>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</si>
  <si>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</si>
  <si>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</si>
  <si>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</si>
  <si>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</si>
  <si>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</si>
  <si>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</si>
  <si>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</si>
  <si>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</si>
  <si>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</si>
  <si>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</si>
  <si>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</si>
  <si>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</si>
  <si>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</si>
  <si>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</si>
  <si>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</si>
  <si>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</si>
  <si>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</si>
  <si>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</si>
  <si>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</si>
  <si>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</si>
  <si>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</si>
  <si>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</si>
  <si>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</si>
  <si>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</si>
  <si>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</si>
  <si>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</si>
  <si>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</si>
  <si>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</si>
  <si>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</si>
  <si>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</si>
  <si>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</si>
  <si>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</si>
  <si>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</si>
  <si>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</si>
  <si>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</si>
  <si>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</si>
  <si>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</si>
  <si>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</si>
  <si>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</si>
  <si>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</si>
  <si>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</si>
  <si>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</si>
  <si>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</si>
  <si>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</si>
  <si>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</si>
  <si>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</si>
  <si>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</si>
  <si>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</si>
  <si>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</si>
  <si>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</si>
  <si>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</si>
  <si>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</si>
  <si>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</si>
  <si>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</si>
  <si>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</si>
  <si>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</si>
  <si>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</si>
  <si>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</si>
  <si>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</si>
  <si>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</si>
  <si>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</si>
  <si>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</si>
  <si>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</si>
  <si>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</si>
  <si>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</si>
  <si>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</si>
  <si>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</si>
  <si>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</si>
  <si>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</si>
  <si>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</si>
  <si>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</si>
  <si>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</si>
  <si>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</si>
  <si>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</si>
  <si>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</si>
  <si>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</si>
  <si>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</si>
  <si>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</si>
  <si>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</si>
  <si>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</si>
  <si>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</si>
  <si>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</si>
  <si>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</si>
  <si>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</si>
  <si>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</si>
  <si>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</si>
  <si>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</si>
  <si>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</si>
  <si>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</si>
  <si>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</si>
  <si>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</si>
  <si>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</si>
  <si>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</si>
  <si>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</si>
  <si>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</si>
  <si>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</si>
  <si>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</si>
  <si>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</si>
  <si>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</si>
  <si>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</si>
  <si>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</si>
  <si>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</si>
  <si>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</si>
  <si>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</si>
  <si>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</si>
  <si>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</si>
  <si>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</si>
  <si>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</si>
  <si>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</si>
  <si>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</si>
  <si>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</si>
  <si>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</si>
  <si>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</si>
  <si>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</si>
  <si>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</si>
  <si>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</si>
  <si>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</si>
  <si>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</si>
  <si>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</si>
  <si>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</si>
  <si>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</si>
  <si>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</si>
  <si>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</si>
  <si>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</si>
  <si>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</si>
  <si>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</si>
  <si>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</si>
  <si>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</si>
  <si>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</si>
  <si>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</si>
  <si>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</si>
  <si>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</si>
  <si>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</si>
  <si>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</si>
  <si>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</si>
  <si>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</si>
  <si>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</si>
  <si>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</si>
  <si>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</si>
  <si>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</si>
  <si>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</si>
  <si>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</si>
  <si>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</si>
  <si>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</si>
  <si>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</si>
  <si>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</si>
  <si>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</si>
  <si>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</si>
  <si>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</si>
  <si>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</si>
  <si>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</si>
  <si>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</si>
  <si>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</si>
  <si>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</si>
  <si>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</si>
  <si>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</si>
  <si>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</si>
  <si>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</si>
  <si>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</si>
  <si>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</si>
  <si>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</si>
  <si>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</si>
  <si>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</si>
  <si>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</si>
  <si>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</si>
  <si>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</si>
  <si>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</si>
  <si>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</si>
  <si>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</si>
  <si>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</si>
  <si>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</si>
  <si>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</si>
  <si>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</si>
  <si>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</si>
  <si>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</si>
  <si>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</si>
  <si>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</si>
  <si>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</si>
  <si>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</si>
  <si>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</si>
  <si>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</si>
  <si>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</si>
  <si>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</si>
  <si>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</si>
  <si>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</si>
  <si>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</si>
  <si>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</si>
  <si>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</si>
  <si>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</si>
  <si>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</si>
  <si>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</si>
  <si>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</si>
  <si>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</si>
  <si>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</si>
  <si>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</si>
  <si>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</si>
  <si>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</si>
  <si>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</si>
  <si>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</si>
  <si>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</si>
  <si>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</si>
  <si>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</si>
  <si>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</si>
  <si>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</si>
  <si>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</si>
  <si>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</si>
  <si>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</si>
  <si>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</si>
  <si>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</si>
  <si>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</si>
  <si>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</si>
  <si>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</si>
  <si>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</si>
  <si>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</si>
  <si>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</si>
  <si>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</si>
  <si>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</si>
  <si>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</si>
  <si>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</si>
  <si>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</si>
  <si>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</si>
  <si>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</si>
  <si>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</si>
  <si>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</si>
  <si>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</si>
  <si>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</si>
  <si>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</si>
  <si>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</si>
  <si>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</si>
  <si>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</si>
  <si>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</si>
  <si>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</si>
  <si>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</si>
  <si>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</si>
  <si>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</si>
  <si>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</si>
  <si>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</si>
  <si>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</si>
  <si>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</si>
  <si>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</si>
  <si>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</si>
  <si>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</si>
  <si>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</si>
  <si>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</si>
  <si>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</si>
  <si>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</si>
  <si>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</si>
  <si>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</si>
  <si>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</si>
  <si>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</si>
  <si>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</si>
  <si>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</si>
  <si>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</si>
  <si>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</si>
  <si>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</si>
  <si>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</si>
  <si>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</si>
  <si>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</si>
  <si>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</si>
  <si>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</si>
  <si>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</si>
  <si>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</si>
  <si>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</si>
  <si>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</si>
  <si>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</si>
  <si>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</si>
  <si>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</si>
  <si>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</si>
  <si>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</si>
  <si>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</si>
  <si>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</si>
  <si>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</si>
  <si>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</si>
  <si>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</si>
  <si>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</si>
  <si>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</si>
  <si>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</si>
  <si>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</si>
  <si>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</si>
  <si>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</si>
  <si>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</si>
  <si>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</si>
  <si>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</si>
  <si>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</si>
  <si>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</si>
  <si>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</si>
  <si>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</si>
  <si>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</si>
  <si>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</si>
  <si>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</si>
  <si>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</si>
  <si>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</si>
  <si>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</si>
  <si>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</si>
  <si>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</si>
  <si>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</si>
  <si>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</si>
  <si>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</si>
  <si>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</si>
  <si>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</si>
  <si>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</si>
  <si>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</si>
  <si>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</si>
  <si>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</si>
  <si>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</si>
  <si>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</si>
  <si>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</si>
  <si>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</si>
  <si>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</si>
  <si>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</si>
  <si>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</si>
  <si>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</si>
  <si>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</si>
  <si>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</si>
  <si>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</si>
  <si>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</si>
  <si>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</si>
  <si>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</si>
  <si>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</si>
  <si>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</si>
  <si>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</si>
  <si>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</si>
  <si>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</si>
  <si>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</si>
  <si>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</si>
  <si>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</si>
  <si>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</si>
  <si>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</si>
  <si>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</si>
  <si>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</si>
  <si>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</si>
  <si>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</si>
  <si>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</si>
  <si>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</si>
  <si>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</si>
  <si>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</si>
  <si>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</si>
  <si>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</si>
  <si>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</si>
  <si>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</si>
  <si>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</si>
  <si>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</si>
  <si>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</si>
  <si>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</si>
  <si>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</si>
  <si>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</si>
  <si>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</si>
  <si>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</si>
  <si>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</si>
  <si>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</si>
  <si>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</si>
  <si>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</si>
  <si>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</si>
  <si>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</si>
  <si>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</si>
  <si>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</si>
  <si>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</si>
  <si>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</si>
  <si>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</si>
  <si>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</si>
  <si>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</si>
  <si>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</si>
  <si>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</si>
  <si>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</si>
  <si>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</si>
  <si>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</si>
  <si>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</si>
  <si>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</si>
  <si>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</si>
  <si>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</si>
  <si>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</si>
  <si>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</si>
  <si>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</si>
  <si>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</si>
  <si>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</si>
  <si>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</si>
  <si>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</si>
  <si>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</si>
  <si>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</si>
  <si>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</si>
  <si>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</si>
  <si>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</si>
  <si>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</si>
  <si>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</si>
  <si>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</si>
  <si>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</si>
  <si>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</si>
  <si>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</si>
  <si>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</si>
  <si>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</si>
  <si>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</si>
  <si>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</si>
  <si>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</si>
  <si>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</si>
  <si>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</si>
  <si>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</si>
  <si>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</si>
  <si>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</si>
  <si>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</si>
  <si>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</si>
  <si>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</si>
  <si>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</si>
  <si>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</si>
  <si>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</si>
  <si>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</si>
  <si>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</si>
  <si>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</si>
  <si>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</si>
  <si>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</si>
  <si>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</si>
  <si>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</si>
  <si>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</si>
  <si>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</si>
  <si>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</si>
  <si>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</si>
  <si>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</si>
  <si>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</si>
  <si>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</si>
  <si>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</si>
  <si>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</si>
  <si>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</si>
  <si>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</si>
  <si>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</si>
  <si>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</si>
  <si>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</si>
  <si>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</si>
  <si>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</si>
  <si>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</si>
  <si>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</si>
  <si>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</si>
  <si>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</si>
  <si>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</si>
  <si>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</si>
  <si>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</si>
  <si>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</si>
  <si>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</si>
  <si>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</si>
  <si>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</si>
  <si>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</si>
  <si>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</si>
  <si>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</si>
  <si>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</si>
  <si>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</si>
  <si>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</si>
  <si>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</si>
  <si>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</si>
  <si>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</si>
  <si>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</si>
  <si>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</si>
  <si>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</si>
  <si>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</si>
  <si>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</si>
  <si>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</si>
  <si>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</si>
  <si>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</si>
  <si>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</si>
  <si>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</si>
  <si>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</si>
  <si>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</si>
  <si>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</si>
  <si>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</si>
  <si>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</si>
  <si>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</si>
  <si>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</si>
  <si>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</si>
  <si>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</si>
  <si>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</si>
  <si>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</si>
  <si>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</si>
  <si>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</si>
  <si>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</si>
  <si>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</si>
  <si>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</si>
  <si>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</si>
  <si>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</si>
  <si>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</si>
  <si>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</si>
  <si>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</si>
  <si>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</si>
  <si>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</si>
  <si>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</si>
  <si>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</si>
  <si>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</si>
  <si>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</si>
  <si>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</si>
  <si>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</si>
  <si>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</si>
  <si>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</si>
  <si>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</si>
  <si>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</si>
  <si>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</si>
  <si>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</si>
  <si>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</si>
  <si>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</si>
  <si>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</si>
  <si>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</si>
  <si>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</si>
  <si>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</si>
  <si>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</si>
  <si>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</si>
  <si>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</si>
  <si>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</si>
  <si>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</si>
  <si>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</si>
  <si>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</si>
  <si>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</si>
  <si>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</si>
  <si>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</si>
  <si>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</si>
  <si>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</si>
  <si>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</si>
  <si>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</si>
  <si>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</si>
  <si>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</si>
  <si>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</si>
  <si>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</si>
  <si>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</si>
  <si>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</si>
  <si>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</si>
  <si>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</si>
  <si>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</si>
  <si>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</si>
  <si>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</si>
  <si>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</si>
  <si>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</si>
  <si>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</si>
  <si>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</si>
  <si>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</si>
  <si>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</si>
  <si>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</si>
  <si>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</si>
  <si>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</si>
  <si>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</si>
  <si>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</si>
  <si>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</si>
  <si>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</si>
  <si>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</si>
  <si>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</si>
  <si>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</si>
  <si>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</si>
  <si>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</si>
  <si>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</si>
  <si>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</si>
  <si>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</si>
  <si>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</si>
  <si>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</si>
  <si>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</si>
  <si>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</si>
  <si>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</si>
  <si>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</si>
  <si>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</si>
  <si>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</si>
  <si>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</si>
  <si>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</si>
  <si>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</si>
  <si>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</si>
  <si>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</si>
  <si>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</si>
  <si>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</si>
  <si>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</si>
  <si>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</si>
  <si>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</si>
  <si>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</si>
  <si>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</si>
  <si>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</si>
  <si>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</si>
  <si>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</si>
  <si>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</si>
  <si>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</si>
  <si>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</si>
  <si>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</si>
  <si>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</si>
  <si>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</si>
  <si>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</si>
  <si>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</si>
  <si>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</si>
  <si>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</si>
  <si>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</si>
  <si>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</si>
  <si>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</si>
  <si>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</si>
  <si>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</si>
  <si>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</si>
  <si>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</si>
  <si>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</si>
  <si>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</si>
  <si>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</si>
  <si>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</si>
  <si>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</si>
  <si>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</si>
  <si>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</si>
  <si>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</si>
  <si>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</si>
  <si>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</si>
  <si>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</si>
  <si>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</si>
  <si>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</si>
  <si>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</si>
  <si>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</si>
  <si>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</si>
  <si>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</si>
  <si>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</si>
  <si>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</si>
  <si>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</si>
  <si>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</si>
  <si>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</si>
  <si>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</si>
  <si>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</si>
  <si>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</si>
  <si>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</si>
  <si>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</si>
  <si>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</si>
  <si>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</si>
  <si>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</si>
  <si>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</si>
  <si>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</si>
  <si>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</si>
  <si>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</si>
  <si>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</si>
  <si>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</si>
  <si>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</si>
  <si>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</si>
  <si>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</si>
  <si>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</si>
  <si>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</si>
  <si>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</si>
  <si>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</si>
  <si>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</si>
  <si>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</si>
  <si>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</si>
  <si>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</si>
  <si>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</si>
  <si>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</si>
  <si>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</si>
  <si>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</si>
  <si>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</si>
  <si>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</si>
  <si>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</si>
  <si>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</si>
  <si>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</si>
  <si>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</si>
  <si>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</si>
  <si>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</si>
  <si>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</si>
  <si>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</si>
  <si>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</si>
  <si>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</si>
  <si>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</si>
  <si>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</si>
  <si>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</si>
  <si>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</si>
  <si>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</si>
  <si>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</si>
  <si>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</si>
  <si>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</si>
  <si>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</si>
  <si>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</si>
  <si>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</si>
  <si>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</si>
  <si>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</si>
  <si>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</si>
  <si>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</si>
  <si>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</si>
  <si>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</si>
  <si>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</si>
  <si>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</si>
  <si>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</si>
  <si>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</si>
  <si>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</si>
  <si>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</si>
  <si>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</si>
  <si>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</si>
  <si>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</si>
  <si>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</si>
  <si>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</si>
  <si>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</si>
  <si>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</si>
  <si>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</si>
  <si>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</si>
  <si>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</si>
  <si>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</si>
  <si>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</si>
  <si>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</si>
  <si>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</si>
  <si>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</si>
  <si>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</si>
  <si>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</si>
  <si>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</si>
  <si>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</si>
  <si>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</si>
  <si>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</si>
  <si>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</si>
  <si>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</si>
  <si>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</si>
  <si>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</si>
  <si>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</si>
  <si>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</si>
  <si>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</si>
  <si>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</si>
  <si>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</si>
  <si>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</si>
  <si>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</si>
  <si>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</si>
  <si>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</si>
  <si>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</si>
  <si>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</si>
  <si>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</si>
  <si>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</si>
  <si>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</si>
  <si>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</si>
  <si>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</si>
  <si>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</si>
  <si>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</si>
  <si>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</si>
  <si>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</si>
  <si>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</si>
  <si>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</si>
  <si>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</si>
  <si>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</si>
  <si>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</si>
  <si>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</si>
  <si>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</si>
  <si>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</si>
  <si>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</si>
  <si>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</si>
  <si>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</si>
  <si>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</si>
  <si>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</si>
  <si>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</si>
  <si>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</si>
  <si>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</si>
  <si>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</si>
  <si>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</si>
  <si>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</si>
  <si>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</si>
  <si>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</si>
  <si>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</si>
  <si>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</si>
  <si>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</si>
  <si>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</si>
  <si>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</si>
  <si>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</si>
  <si>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</si>
  <si>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</si>
  <si>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</si>
  <si>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</si>
  <si>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</si>
  <si>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</si>
  <si>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</si>
  <si>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</si>
  <si>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</si>
  <si>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</si>
  <si>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</si>
  <si>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</si>
  <si>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</si>
  <si>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</si>
  <si>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</si>
  <si>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</si>
  <si>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</si>
  <si>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</si>
  <si>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</si>
  <si>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</si>
  <si>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</si>
  <si>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</si>
  <si>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</si>
  <si>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</si>
  <si>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</si>
  <si>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</si>
  <si>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</si>
  <si>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</si>
  <si>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</si>
  <si>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</si>
  <si>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</si>
  <si>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</si>
  <si>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</si>
  <si>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</si>
  <si>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</si>
  <si>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</si>
  <si>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</si>
  <si>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</si>
  <si>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</si>
  <si>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</si>
  <si>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</si>
  <si>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</si>
  <si>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</si>
  <si>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</si>
  <si>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</si>
  <si>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</si>
  <si>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</si>
  <si>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</si>
  <si>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</si>
  <si>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</si>
  <si>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</si>
  <si>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</si>
  <si>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</si>
  <si>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</si>
  <si>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</si>
  <si>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</si>
  <si>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</si>
  <si>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</si>
  <si>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</si>
  <si>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</si>
  <si>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</si>
  <si>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</si>
  <si>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</si>
  <si>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</si>
  <si>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</si>
  <si>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</si>
  <si>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</si>
  <si>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</si>
  <si>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</si>
  <si>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</si>
  <si>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</si>
  <si>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</si>
  <si>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</si>
  <si>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</si>
  <si>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</si>
  <si>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</si>
  <si>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</si>
  <si>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</si>
  <si>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</si>
  <si>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</si>
  <si>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</si>
  <si>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</si>
  <si>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</si>
  <si>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</si>
  <si>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</si>
  <si>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</si>
  <si>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</si>
  <si>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</si>
  <si>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</si>
  <si>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</si>
  <si>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</si>
  <si>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</si>
  <si>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</si>
  <si>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</si>
  <si>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</si>
  <si>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</si>
  <si>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</si>
  <si>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</si>
  <si>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</si>
  <si>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</si>
  <si>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</si>
  <si>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</si>
  <si>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</si>
  <si>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</si>
  <si>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</si>
  <si>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</si>
  <si>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</si>
  <si>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</si>
  <si>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</si>
  <si>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</si>
  <si>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</si>
  <si>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</si>
  <si>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</si>
  <si>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</si>
  <si>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</si>
  <si>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</si>
  <si>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</si>
  <si>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</si>
  <si>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</si>
  <si>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</si>
  <si>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</si>
  <si>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</si>
  <si>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</si>
  <si>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</si>
  <si>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</si>
  <si>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</si>
  <si>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</si>
  <si>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</si>
  <si>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</si>
  <si>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</si>
  <si>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</si>
  <si>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</si>
  <si>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</si>
  <si>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</si>
  <si>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</si>
  <si>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</si>
  <si>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</si>
  <si>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</si>
  <si>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</si>
  <si>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</si>
  <si>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</si>
  <si>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</si>
  <si>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</si>
  <si>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</si>
  <si>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</si>
  <si>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</si>
  <si>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</si>
  <si>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</si>
  <si>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</si>
  <si>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</si>
  <si>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</si>
  <si>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</si>
  <si>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</si>
  <si>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</si>
  <si>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</si>
  <si>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</si>
  <si>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</si>
  <si>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</si>
  <si>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</si>
  <si>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</si>
  <si>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</si>
  <si>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</si>
  <si>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</si>
  <si>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</si>
  <si>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</si>
  <si>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</si>
  <si>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</si>
  <si>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</si>
  <si>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</si>
  <si>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</si>
  <si>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</si>
  <si>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</si>
  <si>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</si>
  <si>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</si>
  <si>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</si>
  <si>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</si>
  <si>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</si>
  <si>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</si>
  <si>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</si>
  <si>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</si>
  <si>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</si>
  <si>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</si>
  <si>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</si>
  <si>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</si>
  <si>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</si>
  <si>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</si>
  <si>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</si>
  <si>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</si>
  <si>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</si>
  <si>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</si>
  <si>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</si>
  <si>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</si>
  <si>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</si>
  <si>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</si>
  <si>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</si>
  <si>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</si>
  <si>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</si>
  <si>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</si>
  <si>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</si>
  <si>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</si>
  <si>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</si>
  <si>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</si>
  <si>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</si>
  <si>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</si>
  <si>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</si>
  <si>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</si>
  <si>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</si>
  <si>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</si>
  <si>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</si>
  <si>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</si>
  <si>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</si>
  <si>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</si>
  <si>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</si>
  <si>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</si>
  <si>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</si>
  <si>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</si>
  <si>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</si>
  <si>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</si>
  <si>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</si>
  <si>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</si>
  <si>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</si>
  <si>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</si>
  <si>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</si>
  <si>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</si>
  <si>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</si>
  <si>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</si>
  <si>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</si>
  <si>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</si>
  <si>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</si>
  <si>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</si>
  <si>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</si>
  <si>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</si>
  <si>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</si>
  <si>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</si>
  <si>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</si>
  <si>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</si>
  <si>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</si>
  <si>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</si>
  <si>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</si>
  <si>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</si>
  <si>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</si>
  <si>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</si>
  <si>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</si>
  <si>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</si>
  <si>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</si>
  <si>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</si>
  <si>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</si>
  <si>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</si>
  <si>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</si>
  <si>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</si>
  <si>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</si>
  <si>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</si>
  <si>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</si>
  <si>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</si>
  <si>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</si>
  <si>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</si>
  <si>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</si>
  <si>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</si>
  <si>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</si>
  <si>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</si>
  <si>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</si>
  <si>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</si>
  <si>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</si>
  <si>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</si>
  <si>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</si>
  <si>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</si>
  <si>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</si>
  <si>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</si>
  <si>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</si>
  <si>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</si>
  <si>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</si>
  <si>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</si>
  <si>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</si>
  <si>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</si>
  <si>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</si>
  <si>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</si>
  <si>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</si>
  <si>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</si>
  <si>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</si>
  <si>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</si>
  <si>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</si>
  <si>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</si>
  <si>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</si>
  <si>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</si>
  <si>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</si>
  <si>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</si>
  <si>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</si>
  <si>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</si>
  <si>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</si>
  <si>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</si>
  <si>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</si>
  <si>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</si>
  <si>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</si>
  <si>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</si>
  <si>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</si>
  <si>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</si>
  <si>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</si>
  <si>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</si>
  <si>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</si>
  <si>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</si>
  <si>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</si>
  <si>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</si>
  <si>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</si>
  <si>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</si>
  <si>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</si>
  <si>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</si>
  <si>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</si>
  <si>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</si>
  <si>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</si>
  <si>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</si>
  <si>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</si>
  <si>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</si>
  <si>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</si>
  <si>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</si>
  <si>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</si>
  <si>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</si>
  <si>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</si>
  <si>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</si>
  <si>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</si>
  <si>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</si>
  <si>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</si>
  <si>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</si>
  <si>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</si>
  <si>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</si>
  <si>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</si>
  <si>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</si>
  <si>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</si>
  <si>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</si>
  <si>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</si>
  <si>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</si>
  <si>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</si>
  <si>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</si>
  <si>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</si>
  <si>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</si>
  <si>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</si>
  <si>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</si>
  <si>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</si>
  <si>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</si>
  <si>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</si>
  <si>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</si>
  <si>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</si>
  <si>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</si>
  <si>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</si>
  <si>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</si>
  <si>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</si>
  <si>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</si>
  <si>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</si>
  <si>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</si>
  <si>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</si>
  <si>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</si>
  <si>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</si>
  <si>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</si>
  <si>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</si>
  <si>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</si>
  <si>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</si>
  <si>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</si>
  <si>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</si>
  <si>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</si>
  <si>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</si>
  <si>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</si>
  <si>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</si>
  <si>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</si>
  <si>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</si>
  <si>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</si>
  <si>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</si>
  <si>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</si>
  <si>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</si>
  <si>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</si>
  <si>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</si>
  <si>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</si>
  <si>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</si>
  <si>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</si>
  <si>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</si>
  <si>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</si>
  <si>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</si>
  <si>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</si>
  <si>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</si>
  <si>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</si>
  <si>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</si>
  <si>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</si>
  <si>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</si>
  <si>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</si>
  <si>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</si>
  <si>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</si>
  <si>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</si>
  <si>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</si>
  <si>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</si>
  <si>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</si>
  <si>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</si>
  <si>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</si>
  <si>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</si>
  <si>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</si>
  <si>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</si>
  <si>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</si>
  <si>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</si>
  <si>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</si>
  <si>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</si>
  <si>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</si>
  <si>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</si>
  <si>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</si>
  <si>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</si>
  <si>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</si>
  <si>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</si>
  <si>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</si>
  <si>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</si>
  <si>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</si>
  <si>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</si>
  <si>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</si>
  <si>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</si>
  <si>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</si>
  <si>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</si>
  <si>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</si>
  <si>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</si>
  <si>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</si>
  <si>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</si>
  <si>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</si>
  <si>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</si>
  <si>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</si>
  <si>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</si>
  <si>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</si>
  <si>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</si>
  <si>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</si>
  <si>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</si>
  <si>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</si>
  <si>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</si>
  <si>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</si>
  <si>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</si>
  <si>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</si>
  <si>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</si>
  <si>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</si>
  <si>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</si>
  <si>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</si>
  <si>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</si>
  <si>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</si>
  <si>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</si>
  <si>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</si>
  <si>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</si>
  <si>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</si>
  <si>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</si>
  <si>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</si>
  <si>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</si>
  <si>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</si>
  <si>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</si>
  <si>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</si>
  <si>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</si>
  <si>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</si>
  <si>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</si>
  <si>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</si>
  <si>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</si>
  <si>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</si>
  <si>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</si>
  <si>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</si>
  <si>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</si>
  <si>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</si>
  <si>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</si>
  <si>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</si>
  <si>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</si>
  <si>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</si>
  <si>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</si>
  <si>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</si>
  <si>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</si>
  <si>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</si>
  <si>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</si>
  <si>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</si>
  <si>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</si>
  <si>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</si>
  <si>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</si>
  <si>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</si>
  <si>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</si>
  <si>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</si>
  <si>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</si>
  <si>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</si>
  <si>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</si>
  <si>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</si>
  <si>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</si>
  <si>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</si>
  <si>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</si>
  <si>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</si>
  <si>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</si>
  <si>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</si>
  <si>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</si>
  <si>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</si>
  <si>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</si>
  <si>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</si>
  <si>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</si>
  <si>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</si>
  <si>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</si>
  <si>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</si>
  <si>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</si>
  <si>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</si>
  <si>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</si>
  <si>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</si>
  <si>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</si>
  <si>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</si>
  <si>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</si>
  <si>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</si>
  <si>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</si>
  <si>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</si>
  <si>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</si>
  <si>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</si>
  <si>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</si>
  <si>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</si>
  <si>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</si>
  <si>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</si>
  <si>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</si>
  <si>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</si>
  <si>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</si>
  <si>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</si>
  <si>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</si>
  <si>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</si>
  <si>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</si>
  <si>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</si>
  <si>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</si>
  <si>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</si>
  <si>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</si>
  <si>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</si>
  <si>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</si>
  <si>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</si>
  <si>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</si>
  <si>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</si>
  <si>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</si>
  <si>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</si>
  <si>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</si>
  <si>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</si>
  <si>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</si>
  <si>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</si>
  <si>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</si>
  <si>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</si>
  <si>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</si>
  <si>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</si>
  <si>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</si>
  <si>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</si>
  <si>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</si>
  <si>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</si>
  <si>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</si>
  <si>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</si>
  <si>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</si>
  <si>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</si>
  <si>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</si>
  <si>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</si>
  <si>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</si>
  <si>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</si>
  <si>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</si>
  <si>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</si>
  <si>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</si>
  <si>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</si>
  <si>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</si>
  <si>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</si>
  <si>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</si>
  <si>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</si>
  <si>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</si>
  <si>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</si>
  <si>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</si>
  <si>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</si>
  <si>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</si>
  <si>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</si>
  <si>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</si>
  <si>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</si>
  <si>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</si>
  <si>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</si>
  <si>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</si>
  <si>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</si>
  <si>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</si>
  <si>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</si>
  <si>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</si>
  <si>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</si>
  <si>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</si>
  <si>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</si>
  <si>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</si>
  <si>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</si>
  <si>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</si>
  <si>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</si>
  <si>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</si>
  <si>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</si>
  <si>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</si>
  <si>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</si>
  <si>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</si>
  <si>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</si>
  <si>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</si>
  <si>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</si>
  <si>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</si>
  <si>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</si>
  <si>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</si>
  <si>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</si>
  <si>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</si>
  <si>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</si>
  <si>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</si>
  <si>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</si>
  <si>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</si>
  <si>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</si>
  <si>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</si>
  <si>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</si>
  <si>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</si>
  <si>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</si>
  <si>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</si>
  <si>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</si>
  <si>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</si>
  <si>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</si>
  <si>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</si>
  <si>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</si>
  <si>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</si>
  <si>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</si>
  <si>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</si>
  <si>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</si>
  <si>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</si>
  <si>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</si>
  <si>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</si>
  <si>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</si>
  <si>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</si>
  <si>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</si>
  <si>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</si>
  <si>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</si>
  <si>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</si>
  <si>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</si>
  <si>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</si>
  <si>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</si>
  <si>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</si>
  <si>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</si>
  <si>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</si>
  <si>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</si>
  <si>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</si>
  <si>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</si>
  <si>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</si>
  <si>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</si>
  <si>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</si>
  <si>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</si>
  <si>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</si>
  <si>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</si>
  <si>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</si>
  <si>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</si>
  <si>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</si>
  <si>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</si>
  <si>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</si>
  <si>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</si>
  <si>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</si>
  <si>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</si>
  <si>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</si>
  <si>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</si>
  <si>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</si>
  <si>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</si>
  <si>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</si>
  <si>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</si>
  <si>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</si>
  <si>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</si>
  <si>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</si>
  <si>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</si>
  <si>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</si>
  <si>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</si>
  <si>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</si>
  <si>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</si>
  <si>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</si>
  <si>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</si>
  <si>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</si>
  <si>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</si>
  <si>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</si>
  <si>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</si>
  <si>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</si>
  <si>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</si>
  <si>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</si>
  <si>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</si>
  <si>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</si>
  <si>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</si>
  <si>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</si>
  <si>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</si>
  <si>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</si>
  <si>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</si>
  <si>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</si>
  <si>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</si>
  <si>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</si>
  <si>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</si>
  <si>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</si>
  <si>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</si>
  <si>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</si>
  <si>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</si>
  <si>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</si>
  <si>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</si>
  <si>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</si>
  <si>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</si>
  <si>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</si>
  <si>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</si>
  <si>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</si>
  <si>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</si>
  <si>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</si>
  <si>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</si>
  <si>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</si>
  <si>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</si>
  <si>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</si>
  <si>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</si>
  <si>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</si>
  <si>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</si>
  <si>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</si>
  <si>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</si>
  <si>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</si>
  <si>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</si>
  <si>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</si>
  <si>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</si>
  <si>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</si>
  <si>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</si>
  <si>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</si>
  <si>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</si>
  <si>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</si>
  <si>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</si>
  <si>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</si>
  <si>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</si>
  <si>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</si>
  <si>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</si>
  <si>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</si>
  <si>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</si>
  <si>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</si>
  <si>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</si>
  <si>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</si>
  <si>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</si>
  <si>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</si>
  <si>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</si>
  <si>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</si>
  <si>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</si>
  <si>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</si>
  <si>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</si>
  <si>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</si>
  <si>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</si>
  <si>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</si>
  <si>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</si>
  <si>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</si>
  <si>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</si>
  <si>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</si>
  <si>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</si>
  <si>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</si>
  <si>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</si>
  <si>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</si>
  <si>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</si>
  <si>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</si>
  <si>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</si>
  <si>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</si>
  <si>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</si>
  <si>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</si>
  <si>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</si>
  <si>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</si>
  <si>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</si>
  <si>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</si>
  <si>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</si>
  <si>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</si>
  <si>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</si>
  <si>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</si>
  <si>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</si>
  <si>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</si>
  <si>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</si>
  <si>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</si>
  <si>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</si>
  <si>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</si>
  <si>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</si>
  <si>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</si>
  <si>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</si>
  <si>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</si>
  <si>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</si>
  <si>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</si>
  <si>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</si>
  <si>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</si>
  <si>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</si>
  <si>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</si>
  <si>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</si>
  <si>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</si>
  <si>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</si>
  <si>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</si>
  <si>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</si>
  <si>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</si>
  <si>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</si>
  <si>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</si>
  <si>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</si>
  <si>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</si>
  <si>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</si>
  <si>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</si>
  <si>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</si>
  <si>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</si>
  <si>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</si>
  <si>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</si>
  <si>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</si>
  <si>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</si>
  <si>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</si>
  <si>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</si>
  <si>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</si>
  <si>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</si>
  <si>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</si>
  <si>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</si>
  <si>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</si>
  <si>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</si>
  <si>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</si>
  <si>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</si>
  <si>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</si>
  <si>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</si>
  <si>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</si>
  <si>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</si>
  <si>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</si>
  <si>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</si>
  <si>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</si>
  <si>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</si>
  <si>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</si>
  <si>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</si>
  <si>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</si>
  <si>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</si>
  <si>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</si>
  <si>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</si>
  <si>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</si>
  <si>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</si>
  <si>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</si>
  <si>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</si>
  <si>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</si>
  <si>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</si>
  <si>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</si>
  <si>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</si>
  <si>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</si>
  <si>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</si>
  <si>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</si>
  <si>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</si>
  <si>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</si>
  <si>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</si>
  <si>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</si>
  <si>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</si>
  <si>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</si>
  <si>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</si>
  <si>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</si>
  <si>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</si>
  <si>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</si>
  <si>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</si>
  <si>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</si>
  <si>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</si>
  <si>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</si>
  <si>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</si>
  <si>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</si>
  <si>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</si>
  <si>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</si>
  <si>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</si>
  <si>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</si>
  <si>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</si>
  <si>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</si>
  <si>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</si>
  <si>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</si>
  <si>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</si>
  <si>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</si>
  <si>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</si>
  <si>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</si>
  <si>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</si>
  <si>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</si>
  <si>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</si>
  <si>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</si>
  <si>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</si>
  <si>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</si>
  <si>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</si>
  <si>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</si>
  <si>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</si>
  <si>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</si>
  <si>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</si>
  <si>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</si>
  <si>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</si>
  <si>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</si>
  <si>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</si>
  <si>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</si>
  <si>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</si>
  <si>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</si>
  <si>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</si>
  <si>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</si>
  <si>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</si>
  <si>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</si>
  <si>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</si>
  <si>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</si>
  <si>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</si>
  <si>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</si>
  <si>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</si>
  <si>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</si>
  <si>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</si>
  <si>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</si>
  <si>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</si>
  <si>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</si>
  <si>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</si>
  <si>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</si>
  <si>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</si>
  <si>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</si>
  <si>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</si>
  <si>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</si>
  <si>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</si>
  <si>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</si>
  <si>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</si>
  <si>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</si>
  <si>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</si>
  <si>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</si>
  <si>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</si>
  <si>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</si>
  <si>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</si>
  <si>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</si>
  <si>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</si>
  <si>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</si>
  <si>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</si>
  <si>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</si>
  <si>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</si>
  <si>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</si>
  <si>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</si>
  <si>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</si>
  <si>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</si>
  <si>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</si>
  <si>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</si>
  <si>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</si>
  <si>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</si>
  <si>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</si>
  <si>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</si>
  <si>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</si>
  <si>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</si>
  <si>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</si>
  <si>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</si>
  <si>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</si>
  <si>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</si>
  <si>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</si>
  <si>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</si>
  <si>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</si>
  <si>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</si>
  <si>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</si>
  <si>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</si>
  <si>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</si>
  <si>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</si>
  <si>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</si>
  <si>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</si>
  <si>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</si>
  <si>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</si>
  <si>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</si>
  <si>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</si>
  <si>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</si>
  <si>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</si>
  <si>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</si>
  <si>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</si>
  <si>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</si>
  <si>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</si>
  <si>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</si>
  <si>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</si>
  <si>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</si>
  <si>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</si>
  <si>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</si>
  <si>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</si>
  <si>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</si>
  <si>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</si>
  <si>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</si>
  <si>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</si>
  <si>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</si>
  <si>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</si>
  <si>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</si>
  <si>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</si>
  <si>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</si>
  <si>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</si>
  <si>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</si>
  <si>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</si>
  <si>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</si>
  <si>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</si>
  <si>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</si>
  <si>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</si>
  <si>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</si>
  <si>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</si>
  <si>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</si>
  <si>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</si>
  <si>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</si>
  <si>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</si>
  <si>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</si>
  <si>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</si>
  <si>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</si>
  <si>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</si>
  <si>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</si>
  <si>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</si>
  <si>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</si>
  <si>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</si>
  <si>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</si>
  <si>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</si>
  <si>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</si>
  <si>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</si>
  <si>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</si>
  <si>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</si>
  <si>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</si>
  <si>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</si>
  <si>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</si>
  <si>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</si>
  <si>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</si>
  <si>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</si>
  <si>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</si>
  <si>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</si>
  <si>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</si>
  <si>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</si>
  <si>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</si>
  <si>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</si>
  <si>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</si>
  <si>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</si>
  <si>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</si>
  <si>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</si>
  <si>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</si>
  <si>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</si>
  <si>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</si>
  <si>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</si>
  <si>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</si>
  <si>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</si>
  <si>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</si>
  <si>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</si>
  <si>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</si>
  <si>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</si>
  <si>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</si>
  <si>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</si>
  <si>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</si>
  <si>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</si>
  <si>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</si>
  <si>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</si>
  <si>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</si>
  <si>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</si>
  <si>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</si>
  <si>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</si>
  <si>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</si>
  <si>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</si>
  <si>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</si>
  <si>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</si>
  <si>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</si>
  <si>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</si>
  <si>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</si>
  <si>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</si>
  <si>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</si>
  <si>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</si>
  <si>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</si>
  <si>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</si>
  <si>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</si>
  <si>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</si>
  <si>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</si>
  <si>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</si>
  <si>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</si>
  <si>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</si>
  <si>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</si>
  <si>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</si>
  <si>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</si>
  <si>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</si>
  <si>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</si>
  <si>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</si>
  <si>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</si>
  <si>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</si>
  <si>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</si>
  <si>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</si>
  <si>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</si>
  <si>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</si>
  <si>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</si>
  <si>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</si>
  <si>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</si>
  <si>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</si>
  <si>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</si>
  <si>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</si>
  <si>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</si>
  <si>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</si>
  <si>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</si>
  <si>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</si>
  <si>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</si>
  <si>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</si>
  <si>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</si>
  <si>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</si>
  <si>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</si>
  <si>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</si>
  <si>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</si>
  <si>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</si>
  <si>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</si>
  <si>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</si>
  <si>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</si>
  <si>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</si>
  <si>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</si>
  <si>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</si>
  <si>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</si>
  <si>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</si>
  <si>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</si>
  <si>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</si>
  <si>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</si>
  <si>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</si>
  <si>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</si>
  <si>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</si>
  <si>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</si>
  <si>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</si>
  <si>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</si>
  <si>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</si>
  <si>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</si>
  <si>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</si>
  <si>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</si>
  <si>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</si>
  <si>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</si>
  <si>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</si>
  <si>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</si>
  <si>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</si>
  <si>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</si>
  <si>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</si>
  <si>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</si>
  <si>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</si>
  <si>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</si>
  <si>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</si>
  <si>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</si>
  <si>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</si>
  <si>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</si>
  <si>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</si>
  <si>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</si>
  <si>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</si>
  <si>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</si>
  <si>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</si>
  <si>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</si>
  <si>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</si>
  <si>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</si>
  <si>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</si>
  <si>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</si>
  <si>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</si>
  <si>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</si>
  <si>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</si>
  <si>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</si>
  <si>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</si>
  <si>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</si>
  <si>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</si>
  <si>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</si>
  <si>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</si>
  <si>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</si>
  <si>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</si>
  <si>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</si>
  <si>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</si>
  <si>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</si>
  <si>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</si>
  <si>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</si>
  <si>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</si>
  <si>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</si>
  <si>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</si>
  <si>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</si>
  <si>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</si>
  <si>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</si>
  <si>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</si>
  <si>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</si>
  <si>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</si>
  <si>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</si>
  <si>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</si>
  <si>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</si>
  <si>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</si>
  <si>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</si>
  <si>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</si>
  <si>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</si>
  <si>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</si>
  <si>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</si>
  <si>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</si>
  <si>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</si>
  <si>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</si>
  <si>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</si>
  <si>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</si>
  <si>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</si>
  <si>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</si>
  <si>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</si>
  <si>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</si>
  <si>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</si>
  <si>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</si>
  <si>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</si>
  <si>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</si>
  <si>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</si>
  <si>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</si>
  <si>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</si>
  <si>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</si>
  <si>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</si>
  <si>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</si>
  <si>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</si>
  <si>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</si>
  <si>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</si>
  <si>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</si>
  <si>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</si>
  <si>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</si>
  <si>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</si>
  <si>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</si>
  <si>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</si>
  <si>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</si>
  <si>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</si>
  <si>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</si>
  <si>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</si>
  <si>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</si>
  <si>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</si>
  <si>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</si>
  <si>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</si>
  <si>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</si>
  <si>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</si>
  <si>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</si>
  <si>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</si>
  <si>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</si>
  <si>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</si>
  <si>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</si>
  <si>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</si>
  <si>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</si>
  <si>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</si>
  <si>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</si>
  <si>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</si>
  <si>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</si>
  <si>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</si>
  <si>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</si>
  <si>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</si>
  <si>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</si>
  <si>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</si>
  <si>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</si>
  <si>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</si>
  <si>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</si>
  <si>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</si>
  <si>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</si>
  <si>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</si>
  <si>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</si>
  <si>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</si>
  <si>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</si>
  <si>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</si>
  <si>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</si>
  <si>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</si>
  <si>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</si>
  <si>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</si>
  <si>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</si>
  <si>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</si>
  <si>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</si>
  <si>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</si>
  <si>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</si>
  <si>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</si>
  <si>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</si>
  <si>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</si>
  <si>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</si>
  <si>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</si>
  <si>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</si>
  <si>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</si>
  <si>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</si>
  <si>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</si>
  <si>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</si>
  <si>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</si>
  <si>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</si>
  <si>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</si>
  <si>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</si>
  <si>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</si>
  <si>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</si>
  <si>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</si>
  <si>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</si>
  <si>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</si>
  <si>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</si>
  <si>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</si>
  <si>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</si>
  <si>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</si>
  <si>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</si>
  <si>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</si>
  <si>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</si>
  <si>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</si>
  <si>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</si>
  <si>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</si>
  <si>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</si>
  <si>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</si>
  <si>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</si>
  <si>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</si>
  <si>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</si>
  <si>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</si>
  <si>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</si>
  <si>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</si>
  <si>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</si>
  <si>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</si>
  <si>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</si>
  <si>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</si>
  <si>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</si>
  <si>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</si>
  <si>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</si>
  <si>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</si>
  <si>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</si>
  <si>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</si>
  <si>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</si>
  <si>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</si>
  <si>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</si>
  <si>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</si>
  <si>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</si>
  <si>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</si>
  <si>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</si>
  <si>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</si>
  <si>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</si>
  <si>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</si>
  <si>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</si>
  <si>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</si>
  <si>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</si>
  <si>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</si>
  <si>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</si>
  <si>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</si>
  <si>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</si>
  <si>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</si>
  <si>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</si>
  <si>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</si>
  <si>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</si>
  <si>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</si>
  <si>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</si>
  <si>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</si>
  <si>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</si>
  <si>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</si>
  <si>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</si>
  <si>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</si>
  <si>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</si>
  <si>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</si>
  <si>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</si>
  <si>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</si>
  <si>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</si>
  <si>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</si>
  <si>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</si>
  <si>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</si>
  <si>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</si>
  <si>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</si>
  <si>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</si>
  <si>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</si>
  <si>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</si>
  <si>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</si>
  <si>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</si>
  <si>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</si>
  <si>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</si>
  <si>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</si>
  <si>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</si>
  <si>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</si>
  <si>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</si>
  <si>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</si>
  <si>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</si>
  <si>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</si>
  <si>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</si>
  <si>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</si>
  <si>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</si>
  <si>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</si>
  <si>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</si>
  <si>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</si>
  <si>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</si>
  <si>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</si>
  <si>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</si>
  <si>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</si>
  <si>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</si>
  <si>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</si>
  <si>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</si>
  <si>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</si>
  <si>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</si>
  <si>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</si>
  <si>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</si>
  <si>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</si>
  <si>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</si>
  <si>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</si>
  <si>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</si>
  <si>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</si>
  <si>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</si>
  <si>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</si>
  <si>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</si>
  <si>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</si>
  <si>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</si>
  <si>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</si>
  <si>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</si>
  <si>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</si>
  <si>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</si>
  <si>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</si>
  <si>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</si>
  <si>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</si>
  <si>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</si>
  <si>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</si>
  <si>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</si>
  <si>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</si>
  <si>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</si>
  <si>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</si>
  <si>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</si>
  <si>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</si>
  <si>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</si>
  <si>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</si>
  <si>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</si>
  <si>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</si>
  <si>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</si>
  <si>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</si>
  <si>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</si>
  <si>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</si>
  <si>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</si>
  <si>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</si>
  <si>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</si>
  <si>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</si>
  <si>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</si>
  <si>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</si>
  <si>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</si>
  <si>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</si>
  <si>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</si>
  <si>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</si>
  <si>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</si>
  <si>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</si>
  <si>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</si>
  <si>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</si>
  <si>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</si>
  <si>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</si>
  <si>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</si>
  <si>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</si>
  <si>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</si>
  <si>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</si>
  <si>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</si>
  <si>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</si>
  <si>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</si>
  <si>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</si>
  <si>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</si>
  <si>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</si>
  <si>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</si>
  <si>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</si>
  <si>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</si>
  <si>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</si>
  <si>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</si>
  <si>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</si>
  <si>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</si>
  <si>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</si>
  <si>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</si>
  <si>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</si>
  <si>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</si>
  <si>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</si>
  <si>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</si>
  <si>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</si>
  <si>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</si>
  <si>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</si>
  <si>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</si>
  <si>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</si>
  <si>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</si>
  <si>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</si>
  <si>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</si>
  <si>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</si>
  <si>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</si>
  <si>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</si>
  <si>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</si>
  <si>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</si>
  <si>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</si>
  <si>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</si>
  <si>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</si>
  <si>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</si>
  <si>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</si>
  <si>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</si>
  <si>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</si>
  <si>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</si>
  <si>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</si>
  <si>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</si>
  <si>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</si>
  <si>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</si>
  <si>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</si>
  <si>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</si>
  <si>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</si>
  <si>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</si>
  <si>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</si>
  <si>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</si>
  <si>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</si>
  <si>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</si>
  <si>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</si>
  <si>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</si>
  <si>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</si>
  <si>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</si>
  <si>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</si>
  <si>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</si>
  <si>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</si>
  <si>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</si>
  <si>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</si>
  <si>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</si>
  <si>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</si>
  <si>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</si>
  <si>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</si>
  <si>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</si>
  <si>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</si>
  <si>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</si>
  <si>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</si>
  <si>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</si>
  <si>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</si>
  <si>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</si>
  <si>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</si>
  <si>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</si>
  <si>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</si>
  <si>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</si>
  <si>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</si>
  <si>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</si>
  <si>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</si>
  <si>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</si>
  <si>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</si>
  <si>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</si>
  <si>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</si>
  <si>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</si>
  <si>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</si>
  <si>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</si>
  <si>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</si>
  <si>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</si>
  <si>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</si>
  <si>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</si>
  <si>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</si>
  <si>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</si>
  <si>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</si>
  <si>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</si>
  <si>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</si>
  <si>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</si>
  <si>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</si>
  <si>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</si>
  <si>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</si>
  <si>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</si>
  <si>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</si>
  <si>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</si>
  <si>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</si>
  <si>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</si>
  <si>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</si>
  <si>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</si>
  <si>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</si>
  <si>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</si>
  <si>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</si>
  <si>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</si>
  <si>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</si>
  <si>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</si>
  <si>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</si>
  <si>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</si>
  <si>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</si>
  <si>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</si>
  <si>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</si>
  <si>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</si>
  <si>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</si>
  <si>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</si>
  <si>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</si>
  <si>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</si>
  <si>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</si>
  <si>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</si>
  <si>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</si>
  <si>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</si>
  <si>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</si>
  <si>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</si>
  <si>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</si>
  <si>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</si>
  <si>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</si>
  <si>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</si>
  <si>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</si>
  <si>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</si>
  <si>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</si>
  <si>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</si>
  <si>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</si>
  <si>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</si>
  <si>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</si>
  <si>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</si>
  <si>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</si>
  <si>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</si>
  <si>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</si>
  <si>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</si>
  <si>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</si>
  <si>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</si>
  <si>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</si>
  <si>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</si>
  <si>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</si>
  <si>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</si>
  <si>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</si>
  <si>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</si>
  <si>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</si>
  <si>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</si>
  <si>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</si>
  <si>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</si>
  <si>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</si>
  <si>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</si>
  <si>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</si>
  <si>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</si>
  <si>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</si>
  <si>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</si>
  <si>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</si>
  <si>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</si>
  <si>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</si>
  <si>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</si>
  <si>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</si>
  <si>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</si>
  <si>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</si>
  <si>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</si>
  <si>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</si>
  <si>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</si>
  <si>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</si>
  <si>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</si>
  <si>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</si>
  <si>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</si>
  <si>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</si>
  <si>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</si>
  <si>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</si>
  <si>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</si>
  <si>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</si>
  <si>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</si>
  <si>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</si>
  <si>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</si>
  <si>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</si>
  <si>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</si>
  <si>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</si>
  <si>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</si>
  <si>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</si>
  <si>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</si>
  <si>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</si>
  <si>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</si>
  <si>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</si>
  <si>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</si>
  <si>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</si>
  <si>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</si>
  <si>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</si>
  <si>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</si>
  <si>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</si>
  <si>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</si>
  <si>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</si>
  <si>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</si>
  <si>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</si>
  <si>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</si>
  <si>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</si>
  <si>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</si>
  <si>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</si>
  <si>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</si>
  <si>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</si>
  <si>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</si>
  <si>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</si>
  <si>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</si>
  <si>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</si>
  <si>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</si>
  <si>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</si>
  <si>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</si>
  <si>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</si>
  <si>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</si>
  <si>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</si>
  <si>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</si>
  <si>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</si>
  <si>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</si>
  <si>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</si>
  <si>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</si>
  <si>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</si>
  <si>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</si>
  <si>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</si>
  <si>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</si>
  <si>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</si>
  <si>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</si>
  <si>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</si>
  <si>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</si>
  <si>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</si>
  <si>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</si>
  <si>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</si>
  <si>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</si>
  <si>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</si>
  <si>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</si>
  <si>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</si>
  <si>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</si>
  <si>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</si>
  <si>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</si>
  <si>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</si>
  <si>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</si>
  <si>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</si>
  <si>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</si>
  <si>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</si>
  <si>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</si>
  <si>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</si>
  <si>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</si>
  <si>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</si>
  <si>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</si>
  <si>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</si>
  <si>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</si>
  <si>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</si>
  <si>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</si>
  <si>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</si>
  <si>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</si>
  <si>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</si>
  <si>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</si>
  <si>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</si>
  <si>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</si>
  <si>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</si>
  <si>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</si>
  <si>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</si>
  <si>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</si>
  <si>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</si>
  <si>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</si>
  <si>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</si>
  <si>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</si>
  <si>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</si>
  <si>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</si>
  <si>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</si>
  <si>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</si>
  <si>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</si>
  <si>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</si>
  <si>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</si>
  <si>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</si>
  <si>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</si>
  <si>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</si>
  <si>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</si>
  <si>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</si>
  <si>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</si>
  <si>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</si>
  <si>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</si>
  <si>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</si>
  <si>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</si>
  <si>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</si>
  <si>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</si>
  <si>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</si>
  <si>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</si>
  <si>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</si>
  <si>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</si>
  <si>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</si>
  <si>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</si>
  <si>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</si>
  <si>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</si>
  <si>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</si>
  <si>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</si>
  <si>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</si>
  <si>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</si>
  <si>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</si>
  <si>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</si>
  <si>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</si>
  <si>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</si>
  <si>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</si>
  <si>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</si>
  <si>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</si>
  <si>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</si>
  <si>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</si>
  <si>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</si>
  <si>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</si>
  <si>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</si>
  <si>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</si>
  <si>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</si>
  <si>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</si>
  <si>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</si>
  <si>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</si>
  <si>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</si>
  <si>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</si>
  <si>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</si>
  <si>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</si>
  <si>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</si>
  <si>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</si>
  <si>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</si>
  <si>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</si>
  <si>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</si>
  <si>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</si>
  <si>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</si>
  <si>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</si>
  <si>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</si>
  <si>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</si>
  <si>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</si>
  <si>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</si>
  <si>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</si>
  <si>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</si>
  <si>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</si>
  <si>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</si>
  <si>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</si>
  <si>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</si>
  <si>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</si>
  <si>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</si>
  <si>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</si>
  <si>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</si>
  <si>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</si>
  <si>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</si>
  <si>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</si>
  <si>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</si>
  <si>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</si>
  <si>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</si>
  <si>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</si>
  <si>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</si>
  <si>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</si>
  <si>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</si>
  <si>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</si>
  <si>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</si>
  <si>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</si>
  <si>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</si>
  <si>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</si>
  <si>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</si>
  <si>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</si>
  <si>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</si>
  <si>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</si>
  <si>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</si>
  <si>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</si>
  <si>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</si>
  <si>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</si>
  <si>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</si>
  <si>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</si>
  <si>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</si>
  <si>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</si>
  <si>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</si>
  <si>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</si>
  <si>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</si>
  <si>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</si>
  <si>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</si>
  <si>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</si>
  <si>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</si>
  <si>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</si>
  <si>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</si>
  <si>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</si>
  <si>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</si>
  <si>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</si>
  <si>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</si>
  <si>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</si>
  <si>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</si>
  <si>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</si>
  <si>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</si>
  <si>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</si>
  <si>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</si>
  <si>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</si>
  <si>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</si>
  <si>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</si>
  <si>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</si>
  <si>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</si>
  <si>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</si>
  <si>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</si>
  <si>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</si>
  <si>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</si>
  <si>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</si>
  <si>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</si>
  <si>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</si>
  <si>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</si>
  <si>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</si>
  <si>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</si>
  <si>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</si>
  <si>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</si>
  <si>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</si>
  <si>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</si>
  <si>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</si>
  <si>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</si>
  <si>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</si>
  <si>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</si>
  <si>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</si>
  <si>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</si>
  <si>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</si>
  <si>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</si>
  <si>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</si>
  <si>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</si>
  <si>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</si>
  <si>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</si>
  <si>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</si>
  <si>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</si>
  <si>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</si>
  <si>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</si>
  <si>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</si>
  <si>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</si>
  <si>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</si>
  <si>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</si>
  <si>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</si>
  <si>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</si>
  <si>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</si>
  <si>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</si>
  <si>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</si>
  <si>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</si>
  <si>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</si>
  <si>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</si>
  <si>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</si>
  <si>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</si>
  <si>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</si>
  <si>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</si>
  <si>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</si>
  <si>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</si>
  <si>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</si>
  <si>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</si>
  <si>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</si>
  <si>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</si>
  <si>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</si>
  <si>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</si>
  <si>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</si>
  <si>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</si>
  <si>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</si>
  <si>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</si>
  <si>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</si>
  <si>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</si>
  <si>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</si>
  <si>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</si>
  <si>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</si>
  <si>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</si>
  <si>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</si>
  <si>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</si>
  <si>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</si>
  <si>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</si>
  <si>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</si>
  <si>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</si>
  <si>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</si>
  <si>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</si>
  <si>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</si>
  <si>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</si>
  <si>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</si>
  <si>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</si>
  <si>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</si>
  <si>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</si>
  <si>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</si>
  <si>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</si>
  <si>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</si>
  <si>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</si>
  <si>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</si>
  <si>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</si>
  <si>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</si>
  <si>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</si>
  <si>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</si>
  <si>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</si>
  <si>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</si>
  <si>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</si>
  <si>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</si>
  <si>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</si>
  <si>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</si>
  <si>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</si>
  <si>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</si>
  <si>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</si>
  <si>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</si>
  <si>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</si>
  <si>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</si>
  <si>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</si>
  <si>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</si>
  <si>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</si>
  <si>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</si>
  <si>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</si>
  <si>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</si>
  <si>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</si>
  <si>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</si>
  <si>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</si>
  <si>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</si>
  <si>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</si>
  <si>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</si>
  <si>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</si>
  <si>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</si>
  <si>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</si>
  <si>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</si>
  <si>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</si>
  <si>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</si>
  <si>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</si>
  <si>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</si>
  <si>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</si>
  <si>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</si>
  <si>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</si>
  <si>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</si>
  <si>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</si>
  <si>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</si>
  <si>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</si>
  <si>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</si>
  <si>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</si>
  <si>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</si>
  <si>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</si>
  <si>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</si>
  <si>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</si>
  <si>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</si>
  <si>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</si>
  <si>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</si>
  <si>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</si>
  <si>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</si>
  <si>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</si>
  <si>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</si>
  <si>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</si>
  <si>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</si>
  <si>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</si>
  <si>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</si>
  <si>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</si>
  <si>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</si>
  <si>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</si>
  <si>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</si>
  <si>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</si>
  <si>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</si>
  <si>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</si>
  <si>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</si>
  <si>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</si>
  <si>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</si>
  <si>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</si>
  <si>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</si>
  <si>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</si>
  <si>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</si>
  <si>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</si>
  <si>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</si>
  <si>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</si>
  <si>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</si>
  <si>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</si>
  <si>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</si>
  <si>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</si>
  <si>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</si>
  <si>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</si>
  <si>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</si>
  <si>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</si>
  <si>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</si>
  <si>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</si>
  <si>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</si>
  <si>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</si>
  <si>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</si>
  <si>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</si>
  <si>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</si>
  <si>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</si>
  <si>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</si>
  <si>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</si>
  <si>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</si>
  <si>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</si>
  <si>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</si>
  <si>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</si>
  <si>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</si>
  <si>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</si>
  <si>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</si>
  <si>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</si>
  <si>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</si>
  <si>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</si>
  <si>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</si>
  <si>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</si>
  <si>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</si>
  <si>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</si>
  <si>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</si>
  <si>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</si>
  <si>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</si>
  <si>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</si>
  <si>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</si>
  <si>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</si>
  <si>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</si>
  <si>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</si>
  <si>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</si>
  <si>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</si>
  <si>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</si>
  <si>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</si>
  <si>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</si>
  <si>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</si>
  <si>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</si>
  <si>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</si>
  <si>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</si>
  <si>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</si>
  <si>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</si>
  <si>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</si>
  <si>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</si>
  <si>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</si>
  <si>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</si>
  <si>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</si>
  <si>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</si>
  <si>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</si>
  <si>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</si>
  <si>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</si>
  <si>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</si>
  <si>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</si>
  <si>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</si>
  <si>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</si>
  <si>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</si>
  <si>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</si>
  <si>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</si>
  <si>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</si>
  <si>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</si>
  <si>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</si>
  <si>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</si>
  <si>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</si>
  <si>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</si>
  <si>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</si>
  <si>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</si>
  <si>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</si>
  <si>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</si>
  <si>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</si>
  <si>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</si>
  <si>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</si>
  <si>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</si>
  <si>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</si>
  <si>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</si>
  <si>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</si>
  <si>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</si>
  <si>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</si>
  <si>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</si>
  <si>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</si>
  <si>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</si>
  <si>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</si>
  <si>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</si>
  <si>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</si>
  <si>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</si>
  <si>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</si>
  <si>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</si>
  <si>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</si>
  <si>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</si>
  <si>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</si>
  <si>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</si>
  <si>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</si>
  <si>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</si>
  <si>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</si>
  <si>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</si>
  <si>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</si>
  <si>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</si>
  <si>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</si>
  <si>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</si>
  <si>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</si>
  <si>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</si>
  <si>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</si>
  <si>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</si>
  <si>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</si>
  <si>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</si>
  <si>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</si>
  <si>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</si>
  <si>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</si>
  <si>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</si>
  <si>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</si>
  <si>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</si>
  <si>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</si>
  <si>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</si>
  <si>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</si>
  <si>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</si>
  <si>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</si>
  <si>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</si>
  <si>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</si>
  <si>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</si>
  <si>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</si>
  <si>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</si>
  <si>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</si>
  <si>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</si>
  <si>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</si>
  <si>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</si>
  <si>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</si>
  <si>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</si>
  <si>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</si>
  <si>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</si>
  <si>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</si>
  <si>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</si>
  <si>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</si>
  <si>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</si>
  <si>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</si>
  <si>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</si>
  <si>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</si>
  <si>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</si>
  <si>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</si>
  <si>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</si>
  <si>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</si>
  <si>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</si>
  <si>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</si>
  <si>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</si>
  <si>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</si>
  <si>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</si>
  <si>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</si>
  <si>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</si>
  <si>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</si>
  <si>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</si>
  <si>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</si>
  <si>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</si>
  <si>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</si>
  <si>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</si>
  <si>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</si>
  <si>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</si>
  <si>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</si>
  <si>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</si>
  <si>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</si>
  <si>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</si>
  <si>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</si>
  <si>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</si>
  <si>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</si>
  <si>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</si>
  <si>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</si>
  <si>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</si>
  <si>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</si>
  <si>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</si>
  <si>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</si>
  <si>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</si>
  <si>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</si>
  <si>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</si>
  <si>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</si>
  <si>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</si>
  <si>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</si>
  <si>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</si>
  <si>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</si>
  <si>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</si>
  <si>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</si>
  <si>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</si>
  <si>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</si>
  <si>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</si>
  <si>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</si>
  <si>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</si>
  <si>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</si>
  <si>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</si>
  <si>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</si>
  <si>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</si>
  <si>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</si>
  <si>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</si>
  <si>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</si>
  <si>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</si>
  <si>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</si>
  <si>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</si>
  <si>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</si>
  <si>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</si>
  <si>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</si>
  <si>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</si>
  <si>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</si>
  <si>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</si>
  <si>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</si>
  <si>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</si>
  <si>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</si>
  <si>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</si>
  <si>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</si>
  <si>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</si>
  <si>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</si>
  <si>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</si>
  <si>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</si>
  <si>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</si>
  <si>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</si>
  <si>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</si>
  <si>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</si>
  <si>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</si>
  <si>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</si>
  <si>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</si>
  <si>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</si>
  <si>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</si>
  <si>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</si>
  <si>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</si>
  <si>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</si>
  <si>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</si>
  <si>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</si>
  <si>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</si>
  <si>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</si>
  <si>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</si>
  <si>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</si>
  <si>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</si>
  <si>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</si>
  <si>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</si>
  <si>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</si>
  <si>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</si>
  <si>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</si>
  <si>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</si>
  <si>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</si>
  <si>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</si>
  <si>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</si>
  <si>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</si>
  <si>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</si>
  <si>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</si>
  <si>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</si>
  <si>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</si>
  <si>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</si>
  <si>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</si>
  <si>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</si>
  <si>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</si>
  <si>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</si>
  <si>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</si>
  <si>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</si>
  <si>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</si>
  <si>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</si>
  <si>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</si>
  <si>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</si>
  <si>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</si>
  <si>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</si>
  <si>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</si>
  <si>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</si>
  <si>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</si>
  <si>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</si>
  <si>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</si>
  <si>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</si>
  <si>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</si>
  <si>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</si>
  <si>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</si>
  <si>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</si>
  <si>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</si>
  <si>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</si>
  <si>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</si>
  <si>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</si>
  <si>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</si>
  <si>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</si>
  <si>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</si>
  <si>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</si>
  <si>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</si>
  <si>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</si>
  <si>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</si>
  <si>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</si>
  <si>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</si>
  <si>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</si>
  <si>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</si>
  <si>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</si>
  <si>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</si>
  <si>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</si>
  <si>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</si>
  <si>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</si>
  <si>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</si>
  <si>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</si>
  <si>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</si>
  <si>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</si>
  <si>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</si>
  <si>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</si>
  <si>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</si>
  <si>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</si>
  <si>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</si>
  <si>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</si>
  <si>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</si>
  <si>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</si>
  <si>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</si>
  <si>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</si>
  <si>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</si>
  <si>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</si>
  <si>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</si>
  <si>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</si>
  <si>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</si>
  <si>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</si>
  <si>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</si>
  <si>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</si>
  <si>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</si>
  <si>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</si>
  <si>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</si>
  <si>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</si>
  <si>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</si>
  <si>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</si>
  <si>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</si>
  <si>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</si>
  <si>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</si>
  <si>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</si>
  <si>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</si>
  <si>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</si>
  <si>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</si>
  <si>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</si>
  <si>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</si>
  <si>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</si>
  <si>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</si>
  <si>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</si>
  <si>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</si>
  <si>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</si>
  <si>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</si>
  <si>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</si>
  <si>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</si>
  <si>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</si>
  <si>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</si>
  <si>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</si>
  <si>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</si>
  <si>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</si>
  <si>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</si>
  <si>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</si>
  <si>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</si>
  <si>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</si>
  <si>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</si>
  <si>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</si>
  <si>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</si>
  <si>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</si>
  <si>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</si>
  <si>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</si>
  <si>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</si>
  <si>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</si>
  <si>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</si>
  <si>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</si>
  <si>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</si>
  <si>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</si>
  <si>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</si>
  <si>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</si>
  <si>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</si>
  <si>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</si>
  <si>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</si>
  <si>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</si>
  <si>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</si>
  <si>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</si>
  <si>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</si>
  <si>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</si>
  <si>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</si>
  <si>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</si>
  <si>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</si>
  <si>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</si>
  <si>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</si>
  <si>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</si>
  <si>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</si>
  <si>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</si>
  <si>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</si>
  <si>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</si>
  <si>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</si>
  <si>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</si>
  <si>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</si>
  <si>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</si>
  <si>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</si>
  <si>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</si>
  <si>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</si>
  <si>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</si>
  <si>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</si>
  <si>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</si>
  <si>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</si>
  <si>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</si>
  <si>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</si>
  <si>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</si>
  <si>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</si>
  <si>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</si>
  <si>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</si>
  <si>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</si>
  <si>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</si>
  <si>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</si>
  <si>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</si>
  <si>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</si>
  <si>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</si>
  <si>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</si>
  <si>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</si>
  <si>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</si>
  <si>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</si>
  <si>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</si>
  <si>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</si>
  <si>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</si>
  <si>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</si>
  <si>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</si>
  <si>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</si>
  <si>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</si>
  <si>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</si>
  <si>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</si>
  <si>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</si>
  <si>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</si>
  <si>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</si>
  <si>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</si>
  <si>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</si>
  <si>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</si>
  <si>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</si>
  <si>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</si>
  <si>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</si>
  <si>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</si>
  <si>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</si>
  <si>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</si>
  <si>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</si>
  <si>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</si>
  <si>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</si>
  <si>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</si>
  <si>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</si>
  <si>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</si>
  <si>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</si>
  <si>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</si>
  <si>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</si>
  <si>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</si>
  <si>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</si>
  <si>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</si>
  <si>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</si>
  <si>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</si>
  <si>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</si>
  <si>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</si>
  <si>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</si>
  <si>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</si>
  <si>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</si>
  <si>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</si>
  <si>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</si>
  <si>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</si>
  <si>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</si>
  <si>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</si>
  <si>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</si>
  <si>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</si>
  <si>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</si>
  <si>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</si>
  <si>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</si>
  <si>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</si>
  <si>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</si>
  <si>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</si>
  <si>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</si>
  <si>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</si>
  <si>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</si>
  <si>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</si>
  <si>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</si>
  <si>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</si>
  <si>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</si>
  <si>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</si>
  <si>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</si>
  <si>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</si>
  <si>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</si>
  <si>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</si>
  <si>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</si>
  <si>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</si>
  <si>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</si>
  <si>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</si>
  <si>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</si>
  <si>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</si>
  <si>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</si>
  <si>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</si>
  <si>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</si>
  <si>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</si>
  <si>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</si>
  <si>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</si>
  <si>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</si>
  <si>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</si>
  <si>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</si>
  <si>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</si>
  <si>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</si>
  <si>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</si>
  <si>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</si>
  <si>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</si>
  <si>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</si>
  <si>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</si>
  <si>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</si>
  <si>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</si>
  <si>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</si>
  <si>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</si>
  <si>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</si>
  <si>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</si>
  <si>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</si>
  <si>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</si>
  <si>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</si>
  <si>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</si>
  <si>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</si>
  <si>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</si>
  <si>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</si>
  <si>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</si>
  <si>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</si>
  <si>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</si>
  <si>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</si>
  <si>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</si>
  <si>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</si>
  <si>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</si>
  <si>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</si>
  <si>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</si>
  <si>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</si>
  <si>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</si>
  <si>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</si>
  <si>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</si>
  <si>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</si>
  <si>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</si>
  <si>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</si>
  <si>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</si>
  <si>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</si>
  <si>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</si>
  <si>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</si>
  <si>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</si>
  <si>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</si>
  <si>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</si>
  <si>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</si>
  <si>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</si>
  <si>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</si>
  <si>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</si>
  <si>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</si>
  <si>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</si>
  <si>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</si>
  <si>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</si>
  <si>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</si>
  <si>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</si>
  <si>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</si>
  <si>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</si>
  <si>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</si>
  <si>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</si>
  <si>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</si>
  <si>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</si>
  <si>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</si>
  <si>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</si>
  <si>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</si>
  <si>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</si>
  <si>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</si>
  <si>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</si>
  <si>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</si>
  <si>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</si>
  <si>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</si>
  <si>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</si>
  <si>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</si>
  <si>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</si>
  <si>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</si>
  <si>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</si>
  <si>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</si>
  <si>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</si>
  <si>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</si>
  <si>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</si>
  <si>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</si>
  <si>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</si>
  <si>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</si>
  <si>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</si>
  <si>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</si>
  <si>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</si>
  <si>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</si>
  <si>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</si>
  <si>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</si>
  <si>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</si>
  <si>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</si>
  <si>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</si>
  <si>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</si>
  <si>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</si>
  <si>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</si>
  <si>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</si>
  <si>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</si>
  <si>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</si>
  <si>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</si>
  <si>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</si>
  <si>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</si>
  <si>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</si>
  <si>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</si>
  <si>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</si>
  <si>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</si>
  <si>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</si>
  <si>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</si>
  <si>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</si>
  <si>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</si>
  <si>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</si>
  <si>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</si>
  <si>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</si>
  <si>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</si>
  <si>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</si>
  <si>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</si>
  <si>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</si>
  <si>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</si>
  <si>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</si>
  <si>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</si>
  <si>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</si>
  <si>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</si>
  <si>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</si>
  <si>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</si>
  <si>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</si>
  <si>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</si>
  <si>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</si>
  <si>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</si>
  <si>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</si>
  <si>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</si>
  <si>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</si>
  <si>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</si>
  <si>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</si>
  <si>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</si>
  <si>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</si>
  <si>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</si>
  <si>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</si>
  <si>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</si>
  <si>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</si>
  <si>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</si>
  <si>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</si>
  <si>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</si>
  <si>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</si>
  <si>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</si>
  <si>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</si>
  <si>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</si>
  <si>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</si>
  <si>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</si>
  <si>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</si>
  <si>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</si>
  <si>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</si>
  <si>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</si>
  <si>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</si>
  <si>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</si>
  <si>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</si>
  <si>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</si>
  <si>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</si>
  <si>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</si>
  <si>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</si>
  <si>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</si>
  <si>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</si>
  <si>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</si>
  <si>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</si>
  <si>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</si>
  <si>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</si>
  <si>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</si>
  <si>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</si>
  <si>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</si>
  <si>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</si>
  <si>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</si>
  <si>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</si>
  <si>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</si>
  <si>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</si>
  <si>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</si>
  <si>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</si>
  <si>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</si>
  <si>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</si>
  <si>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</si>
  <si>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</si>
  <si>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</si>
  <si>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</si>
  <si>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</si>
  <si>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</si>
  <si>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</si>
  <si>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</si>
  <si>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</si>
  <si>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</si>
  <si>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</si>
  <si>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</si>
  <si>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</si>
  <si>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</si>
  <si>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</si>
  <si>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</si>
  <si>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</si>
  <si>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</si>
  <si>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</si>
  <si>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</si>
  <si>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</si>
  <si>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</si>
  <si>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</si>
  <si>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</si>
  <si>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</si>
  <si>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</si>
  <si>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</si>
  <si>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</si>
  <si>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</si>
  <si>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</si>
  <si>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</si>
  <si>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</si>
  <si>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</si>
  <si>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</si>
  <si>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</si>
  <si>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</si>
  <si>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</si>
  <si>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</si>
  <si>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</si>
  <si>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</si>
  <si>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</si>
  <si>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</si>
  <si>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</si>
  <si>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</si>
  <si>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</si>
  <si>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</si>
  <si>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</si>
  <si>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</si>
  <si>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</si>
  <si>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</si>
  <si>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</si>
  <si>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</si>
  <si>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</si>
  <si>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</si>
  <si>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</si>
  <si>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</si>
  <si>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</si>
  <si>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</si>
  <si>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</si>
  <si>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</si>
  <si>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</si>
  <si>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</si>
  <si>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</si>
  <si>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</si>
  <si>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</si>
  <si>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</si>
  <si>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</si>
  <si>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</si>
  <si>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</si>
  <si>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</si>
  <si>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</si>
  <si>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</si>
  <si>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</si>
  <si>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</si>
  <si>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</si>
  <si>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</si>
  <si>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</si>
  <si>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</si>
  <si>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</si>
  <si>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</si>
  <si>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</si>
  <si>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</si>
  <si>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</si>
  <si>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</si>
  <si>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</si>
  <si>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</si>
  <si>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</si>
  <si>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</si>
  <si>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</si>
  <si>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</si>
  <si>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</si>
  <si>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</si>
  <si>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</si>
  <si>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</si>
  <si>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</si>
  <si>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</si>
  <si>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</si>
  <si>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</si>
  <si>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</si>
  <si>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</si>
  <si>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</si>
  <si>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</si>
  <si>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</si>
  <si>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</si>
  <si>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</si>
  <si>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</si>
  <si>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</si>
  <si>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</si>
  <si>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</si>
  <si>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</si>
  <si>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</si>
  <si>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</si>
  <si>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</si>
  <si>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</si>
  <si>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</si>
  <si>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</si>
  <si>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</si>
  <si>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</si>
  <si>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</si>
  <si>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</si>
  <si>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</si>
  <si>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</si>
  <si>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</si>
  <si>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</si>
  <si>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</si>
  <si>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</si>
  <si>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</si>
  <si>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</si>
  <si>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</si>
  <si>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</si>
  <si>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</si>
  <si>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</si>
  <si>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</si>
  <si>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</si>
  <si>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</si>
  <si>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</si>
  <si>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</si>
  <si>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</si>
  <si>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</si>
  <si>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</si>
  <si>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</si>
  <si>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</si>
  <si>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</si>
  <si>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</si>
  <si>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</si>
  <si>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</si>
  <si>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</si>
  <si>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</si>
  <si>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</si>
  <si>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</si>
  <si>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</si>
  <si>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</si>
  <si>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</si>
  <si>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</si>
  <si>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</si>
  <si>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</si>
  <si>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</si>
  <si>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</si>
  <si>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</si>
  <si>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</si>
  <si>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</si>
  <si>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</si>
  <si>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</si>
  <si>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</si>
  <si>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</si>
  <si>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</si>
  <si>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</si>
  <si>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</si>
  <si>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</si>
  <si>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</si>
  <si>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</si>
  <si>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</si>
  <si>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</si>
  <si>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</si>
  <si>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</si>
  <si>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</si>
  <si>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</si>
  <si>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</si>
  <si>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</si>
  <si>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</si>
  <si>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</si>
  <si>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</si>
  <si>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</si>
  <si>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</si>
  <si>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</si>
  <si>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</si>
  <si>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</si>
  <si>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</si>
  <si>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</si>
  <si>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</si>
  <si>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</si>
  <si>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</si>
  <si>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</si>
  <si>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</si>
  <si>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</si>
  <si>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</si>
  <si>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</si>
  <si>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</si>
  <si>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</si>
  <si>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</si>
  <si>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</si>
  <si>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</si>
  <si>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</si>
  <si>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</si>
  <si>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</si>
  <si>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</si>
  <si>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</si>
  <si>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</si>
  <si>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</si>
  <si>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</si>
  <si>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</si>
  <si>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</si>
  <si>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</si>
  <si>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</si>
  <si>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</si>
  <si>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</si>
  <si>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</si>
  <si>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</si>
  <si>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</si>
  <si>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</si>
  <si>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</si>
  <si>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</si>
  <si>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</si>
  <si>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</si>
  <si>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</si>
  <si>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</si>
  <si>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</si>
  <si>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</si>
  <si>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</si>
  <si>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</si>
  <si>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</si>
  <si>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</si>
  <si>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</si>
  <si>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</si>
  <si>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</si>
  <si>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</si>
  <si>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</si>
  <si>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</si>
  <si>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</si>
  <si>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</si>
  <si>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</si>
  <si>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</si>
  <si>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</si>
  <si>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</si>
  <si>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</si>
  <si>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</si>
  <si>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</si>
  <si>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</si>
  <si>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</si>
  <si>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</si>
  <si>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</si>
  <si>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</si>
  <si>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</si>
  <si>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</si>
  <si>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</si>
  <si>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</si>
  <si>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</si>
  <si>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</si>
  <si>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</si>
  <si>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</si>
  <si>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</si>
  <si>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</si>
  <si>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</si>
  <si>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</si>
  <si>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</si>
  <si>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</si>
  <si>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</si>
  <si>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</si>
  <si>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</si>
  <si>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</si>
  <si>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</si>
  <si>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</si>
  <si>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</si>
  <si>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</si>
  <si>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</si>
  <si>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</si>
  <si>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</si>
  <si>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</si>
  <si>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</si>
  <si>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</si>
  <si>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</si>
  <si>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</si>
  <si>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</si>
  <si>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</si>
  <si>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</si>
  <si>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</si>
  <si>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</si>
  <si>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</si>
  <si>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</si>
  <si>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</si>
  <si>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</si>
  <si>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</si>
  <si>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</si>
  <si>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</si>
  <si>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</si>
  <si>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</si>
  <si>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</si>
  <si>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</si>
  <si>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</si>
  <si>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</si>
  <si>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</si>
  <si>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</si>
  <si>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</si>
  <si>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</si>
  <si>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</si>
  <si>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</si>
  <si>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</si>
  <si>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</si>
  <si>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</si>
  <si>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</si>
  <si>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</si>
  <si>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</si>
  <si>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</si>
  <si>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</si>
  <si>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</si>
  <si>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</si>
  <si>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</si>
  <si>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</si>
  <si>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</si>
  <si>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</si>
  <si>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</si>
  <si>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</si>
  <si>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</si>
  <si>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</si>
  <si>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</si>
  <si>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</si>
  <si>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</si>
  <si>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</si>
  <si>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</si>
  <si>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</si>
  <si>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</si>
  <si>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</si>
  <si>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</si>
  <si>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</si>
  <si>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</si>
  <si>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</si>
  <si>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</si>
  <si>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</si>
  <si>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</si>
  <si>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</si>
  <si>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</si>
  <si>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</si>
  <si>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</si>
  <si>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</si>
  <si>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</si>
  <si>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</si>
  <si>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</si>
  <si>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</si>
  <si>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</si>
  <si>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</si>
  <si>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</si>
  <si>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</si>
  <si>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</si>
  <si>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</si>
  <si>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</si>
  <si>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</si>
  <si>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</si>
  <si>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</si>
  <si>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</si>
  <si>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</si>
  <si>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</si>
  <si>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</si>
  <si>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</si>
  <si>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</si>
  <si>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</si>
  <si>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</si>
  <si>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</si>
  <si>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</si>
  <si>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</si>
  <si>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</si>
  <si>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</si>
  <si>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</si>
  <si>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</si>
  <si>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</si>
  <si>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</si>
  <si>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</si>
  <si>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</si>
  <si>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</si>
  <si>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</si>
  <si>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</si>
  <si>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</si>
  <si>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</si>
  <si>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</si>
  <si>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</si>
  <si>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</si>
  <si>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</si>
  <si>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</si>
  <si>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</si>
  <si>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</si>
  <si>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</si>
  <si>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</si>
  <si>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</si>
  <si>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</si>
  <si>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</si>
  <si>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</si>
  <si>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</si>
  <si>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</si>
  <si>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</si>
  <si>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</si>
  <si>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</si>
  <si>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</si>
  <si>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</si>
  <si>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</si>
  <si>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</si>
  <si>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</si>
  <si>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</si>
  <si>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</si>
  <si>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</si>
  <si>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</si>
  <si>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</si>
  <si>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</si>
  <si>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</si>
  <si>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</si>
  <si>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</si>
  <si>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</si>
  <si>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</si>
  <si>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</si>
  <si>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</si>
  <si>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</si>
  <si>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</si>
  <si>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</si>
  <si>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</si>
  <si>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</si>
  <si>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</si>
  <si>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</si>
  <si>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</si>
  <si>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</si>
  <si>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</si>
  <si>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</si>
  <si>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</si>
  <si>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</si>
  <si>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</si>
  <si>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</si>
  <si>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</si>
  <si>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</si>
  <si>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</si>
  <si>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</si>
  <si>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</si>
  <si>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</si>
  <si>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</si>
  <si>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</si>
  <si>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</si>
  <si>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</si>
  <si>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</si>
  <si>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</si>
  <si>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</si>
  <si>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</si>
  <si>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</si>
  <si>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</si>
  <si>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</si>
  <si>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</si>
  <si>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</si>
  <si>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</si>
  <si>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</si>
  <si>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</si>
  <si>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</si>
  <si>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</si>
  <si>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</si>
  <si>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</si>
  <si>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</si>
  <si>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</si>
  <si>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</si>
  <si>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</si>
  <si>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</si>
  <si>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</si>
  <si>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</si>
  <si>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</si>
  <si>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</si>
  <si>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</si>
  <si>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</si>
  <si>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</si>
  <si>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</si>
  <si>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</si>
  <si>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</si>
  <si>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</si>
  <si>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</si>
  <si>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</si>
  <si>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</si>
  <si>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</si>
  <si>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</si>
  <si>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</si>
  <si>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</si>
  <si>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</si>
  <si>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</si>
  <si>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</si>
  <si>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</si>
  <si>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</si>
  <si>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</si>
  <si>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</si>
  <si>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</si>
  <si>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</si>
  <si>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</si>
  <si>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</si>
  <si>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</si>
  <si>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</si>
  <si>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</si>
  <si>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</si>
  <si>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</si>
  <si>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</si>
  <si>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</si>
  <si>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</si>
  <si>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</si>
  <si>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</si>
  <si>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</si>
  <si>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</si>
  <si>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</si>
  <si>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</si>
  <si>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</si>
  <si>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</si>
  <si>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</si>
  <si>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</si>
  <si>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</si>
  <si>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</si>
  <si>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</si>
  <si>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</si>
  <si>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</si>
  <si>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</si>
  <si>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</si>
  <si>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</si>
  <si>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</si>
  <si>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</si>
  <si>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</si>
  <si>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</si>
  <si>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</si>
  <si>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</si>
  <si>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</si>
  <si>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</si>
  <si>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</si>
  <si>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</si>
  <si>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</si>
  <si>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</si>
  <si>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</si>
  <si>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</si>
  <si>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</si>
  <si>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</si>
  <si>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</si>
  <si>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</si>
  <si>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</si>
  <si>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</si>
  <si>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</si>
  <si>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</si>
  <si>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</si>
  <si>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</si>
  <si>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</si>
  <si>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</si>
  <si>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</si>
  <si>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</si>
  <si>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</si>
  <si>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</si>
  <si>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</si>
  <si>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</si>
  <si>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</si>
  <si>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</si>
  <si>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</si>
  <si>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</si>
  <si>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</si>
  <si>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</si>
  <si>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</si>
  <si>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</si>
  <si>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</si>
  <si>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</si>
  <si>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</si>
  <si>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</si>
  <si>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</si>
  <si>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</si>
  <si>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</si>
  <si>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</si>
  <si>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</si>
  <si>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</si>
  <si>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</si>
  <si>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</si>
  <si>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</si>
  <si>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</si>
  <si>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</si>
  <si>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</si>
  <si>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</si>
  <si>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</si>
  <si>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</si>
  <si>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</si>
  <si>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</si>
  <si>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</si>
  <si>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</si>
  <si>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</si>
  <si>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</si>
  <si>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</si>
  <si>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</si>
  <si>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</si>
  <si>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</si>
  <si>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</si>
  <si>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</si>
  <si>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</si>
  <si>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</si>
  <si>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</si>
  <si>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</si>
  <si>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</si>
  <si>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</si>
  <si>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</si>
  <si>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</si>
  <si>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</si>
  <si>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</si>
  <si>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</si>
  <si>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</si>
  <si>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</si>
  <si>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</si>
  <si>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</si>
  <si>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</si>
  <si>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</si>
  <si>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</si>
  <si>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</si>
  <si>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</si>
  <si>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</si>
  <si>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</si>
  <si>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</si>
  <si>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</si>
  <si>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</si>
  <si>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</si>
  <si>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</si>
  <si>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</si>
  <si>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</si>
  <si>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</si>
  <si>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</si>
  <si>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</si>
  <si>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</si>
  <si>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</si>
  <si>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</si>
  <si>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</si>
  <si>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</si>
  <si>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</si>
  <si>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</si>
  <si>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</si>
  <si>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</si>
  <si>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</si>
  <si>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</si>
  <si>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</si>
  <si>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</si>
  <si>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</si>
  <si>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</si>
  <si>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</si>
  <si>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</si>
  <si>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</si>
  <si>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</si>
  <si>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</si>
  <si>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</si>
  <si>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</si>
  <si>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</si>
  <si>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</si>
  <si>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</si>
  <si>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</si>
  <si>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</si>
  <si>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</si>
  <si>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</si>
  <si>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</si>
  <si>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</si>
  <si>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</si>
  <si>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</si>
  <si>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</si>
  <si>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</si>
  <si>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</si>
  <si>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</si>
  <si>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</si>
  <si>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</si>
  <si>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</si>
  <si>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</si>
  <si>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</si>
  <si>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</si>
  <si>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</si>
  <si>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</si>
  <si>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</si>
  <si>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</si>
  <si>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</si>
  <si>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</si>
  <si>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</si>
  <si>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</si>
  <si>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</si>
  <si>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</si>
  <si>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</si>
  <si>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</si>
  <si>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</si>
  <si>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</si>
  <si>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</si>
  <si>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</si>
  <si>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</si>
  <si>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</si>
  <si>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</si>
  <si>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</si>
  <si>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</si>
  <si>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</si>
  <si>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</si>
  <si>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</si>
  <si>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</si>
  <si>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</si>
  <si>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</si>
  <si>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</si>
  <si>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</si>
  <si>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</si>
  <si>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</si>
  <si>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</si>
  <si>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</si>
  <si>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</si>
  <si>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</si>
  <si>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</si>
  <si>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</si>
  <si>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</si>
  <si>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</si>
  <si>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</si>
  <si>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</si>
  <si>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</si>
  <si>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</si>
  <si>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</si>
  <si>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</si>
  <si>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</si>
  <si>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</si>
  <si>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</si>
  <si>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</si>
  <si>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</si>
  <si>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</si>
  <si>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</si>
  <si>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</si>
  <si>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</si>
  <si>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</si>
  <si>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</si>
  <si>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</si>
  <si>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</si>
  <si>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</si>
  <si>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</si>
  <si>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</si>
  <si>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</si>
  <si>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</si>
  <si>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</si>
  <si>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</si>
  <si>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</si>
  <si>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</si>
  <si>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</si>
  <si>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</si>
  <si>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</si>
  <si>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</si>
  <si>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</si>
  <si>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</si>
  <si>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</si>
  <si>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</si>
  <si>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</si>
  <si>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</si>
  <si>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</si>
  <si>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</si>
  <si>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</si>
  <si>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</si>
  <si>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</si>
  <si>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</si>
  <si>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</si>
  <si>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</si>
  <si>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</si>
  <si>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</si>
  <si>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</si>
  <si>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</si>
  <si>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</si>
  <si>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</si>
  <si>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</si>
  <si>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</si>
  <si>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</si>
  <si>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</si>
  <si>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</si>
  <si>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</si>
  <si>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</si>
  <si>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</si>
  <si>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</si>
  <si>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</si>
  <si>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</si>
  <si>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</si>
  <si>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</si>
  <si>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</si>
  <si>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</si>
  <si>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</si>
  <si>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</si>
  <si>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</si>
  <si>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</si>
  <si>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</si>
  <si>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</si>
  <si>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</si>
  <si>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</si>
  <si>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</si>
  <si>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</si>
  <si>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</si>
  <si>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</si>
  <si>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</si>
  <si>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</si>
  <si>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</si>
  <si>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</si>
  <si>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</si>
  <si>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</si>
  <si>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</si>
  <si>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</si>
  <si>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</si>
  <si>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</si>
  <si>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</si>
  <si>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</si>
  <si>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</si>
  <si>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</si>
  <si>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</si>
  <si>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</si>
  <si>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</si>
  <si>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</si>
  <si>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</si>
  <si>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</si>
  <si>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</si>
  <si>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</si>
  <si>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</si>
  <si>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</si>
  <si>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</si>
  <si>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</si>
  <si>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</si>
  <si>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</si>
  <si>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</si>
  <si>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</si>
  <si>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</si>
  <si>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</si>
  <si>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</si>
  <si>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</si>
  <si>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</si>
  <si>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</si>
  <si>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</si>
  <si>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</si>
  <si>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</si>
  <si>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</si>
  <si>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</si>
  <si>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</si>
  <si>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</si>
  <si>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</si>
  <si>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</si>
  <si>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</si>
  <si>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</si>
  <si>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</si>
  <si>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</si>
  <si>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</si>
  <si>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</si>
  <si>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</si>
  <si>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</si>
  <si>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</si>
  <si>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</si>
  <si>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</si>
  <si>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</si>
  <si>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</si>
  <si>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</si>
  <si>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</si>
  <si>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</si>
  <si>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</si>
  <si>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</si>
  <si>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</si>
  <si>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</si>
  <si>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</si>
  <si>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</si>
  <si>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</si>
  <si>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</si>
  <si>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</si>
  <si>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</si>
  <si>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</si>
  <si>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</si>
  <si>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</si>
  <si>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</si>
  <si>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</si>
  <si>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</si>
  <si>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</si>
  <si>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</si>
  <si>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</si>
  <si>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</si>
  <si>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</si>
  <si>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</si>
  <si>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</si>
  <si>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</si>
  <si>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</si>
  <si>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</si>
  <si>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</si>
  <si>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</si>
  <si>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</si>
  <si>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</si>
  <si>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</si>
  <si>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</si>
  <si>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</si>
  <si>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</si>
  <si>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</si>
  <si>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</si>
  <si>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</si>
  <si>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</si>
  <si>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</si>
  <si>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</si>
  <si>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</si>
  <si>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</si>
  <si>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</si>
  <si>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</si>
  <si>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</si>
  <si>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</si>
  <si>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</si>
  <si>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</si>
  <si>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</si>
  <si>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</si>
  <si>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</si>
  <si>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</si>
  <si>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</si>
  <si>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</si>
  <si>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</si>
  <si>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</si>
  <si>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</si>
  <si>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</si>
  <si>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</si>
  <si>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</si>
  <si>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</si>
  <si>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</si>
  <si>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</si>
  <si>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</si>
  <si>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</si>
  <si>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</si>
  <si>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</si>
  <si>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</si>
  <si>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</si>
  <si>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</si>
  <si>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</si>
  <si>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</si>
  <si>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</si>
  <si>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</si>
  <si>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</si>
  <si>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</si>
  <si>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</si>
  <si>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</si>
  <si>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</si>
  <si>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</si>
  <si>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</si>
  <si>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</si>
  <si>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</si>
  <si>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</si>
  <si>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</si>
  <si>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</si>
  <si>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</si>
  <si>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</si>
  <si>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</si>
  <si>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</si>
  <si>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</si>
  <si>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</si>
  <si>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</si>
  <si>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</si>
  <si>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</si>
  <si>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</si>
  <si>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</si>
  <si>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</si>
  <si>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</si>
  <si>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</si>
  <si>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</si>
  <si>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</si>
  <si>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</si>
  <si>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</si>
  <si>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</si>
  <si>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</si>
  <si>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</si>
  <si>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</si>
  <si>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</si>
  <si>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</si>
  <si>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</si>
  <si>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</si>
  <si>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</si>
  <si>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</si>
  <si>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</si>
  <si>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</si>
  <si>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</si>
  <si>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</si>
  <si>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</si>
  <si>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</si>
  <si>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</si>
  <si>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</si>
  <si>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</si>
  <si>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</si>
  <si>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</si>
  <si>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</si>
  <si>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</si>
  <si>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</si>
  <si>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</si>
  <si>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</si>
  <si>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</si>
  <si>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</si>
  <si>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</si>
  <si>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</si>
  <si>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</si>
  <si>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</si>
  <si>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</si>
  <si>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</si>
  <si>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</si>
  <si>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</si>
  <si>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</si>
  <si>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</si>
  <si>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</si>
  <si>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</si>
  <si>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</si>
  <si>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</si>
  <si>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</si>
  <si>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</si>
  <si>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</si>
  <si>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</si>
  <si>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</si>
  <si>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</si>
  <si>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</si>
  <si>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</si>
  <si>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</si>
  <si>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</si>
  <si>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</si>
  <si>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</si>
  <si>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</si>
  <si>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</si>
  <si>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</si>
  <si>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</si>
  <si>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</si>
  <si>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</si>
  <si>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</si>
  <si>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</si>
  <si>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</si>
  <si>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</si>
  <si>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</si>
  <si>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</si>
  <si>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</si>
  <si>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</si>
  <si>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</si>
  <si>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</si>
  <si>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</si>
  <si>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</si>
  <si>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</si>
  <si>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</si>
  <si>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</si>
  <si>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</si>
  <si>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</si>
  <si>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</si>
  <si>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</si>
  <si>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</si>
  <si>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</si>
  <si>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</si>
  <si>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</si>
  <si>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</si>
  <si>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</si>
  <si>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</si>
  <si>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</si>
  <si>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</si>
  <si>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</si>
  <si>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</si>
  <si>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</si>
  <si>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</si>
  <si>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</si>
  <si>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</si>
  <si>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</si>
  <si>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</si>
  <si>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</si>
  <si>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</si>
  <si>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</si>
  <si>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</si>
  <si>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</si>
  <si>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</si>
  <si>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</si>
  <si>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</si>
  <si>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</si>
  <si>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</si>
  <si>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</si>
  <si>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</si>
  <si>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</si>
  <si>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</si>
  <si>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</si>
  <si>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</si>
  <si>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</si>
  <si>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</si>
  <si>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</si>
  <si>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</si>
  <si>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</si>
  <si>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</si>
  <si>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</si>
  <si>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</si>
  <si>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</si>
  <si>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</si>
  <si>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</si>
  <si>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</si>
  <si>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</si>
  <si>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</si>
  <si>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</si>
  <si>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</si>
  <si>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</si>
  <si>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</si>
  <si>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</si>
  <si>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</si>
  <si>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</si>
  <si>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</si>
  <si>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</si>
  <si>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</si>
  <si>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</si>
  <si>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</si>
  <si>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</si>
  <si>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</si>
  <si>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</si>
  <si>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</si>
  <si>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</si>
  <si>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</si>
  <si>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</si>
  <si>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</si>
  <si>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</si>
  <si>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</si>
  <si>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</si>
  <si>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</si>
  <si>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</si>
  <si>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</si>
  <si>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</si>
  <si>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</si>
  <si>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</si>
  <si>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</si>
  <si>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</si>
  <si>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</si>
  <si>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</si>
  <si>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</si>
  <si>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</si>
  <si>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</si>
  <si>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</si>
  <si>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</si>
  <si>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</si>
  <si>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</si>
  <si>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</si>
  <si>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</si>
  <si>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</si>
  <si>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</si>
  <si>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</si>
  <si>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</si>
  <si>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</si>
  <si>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</si>
  <si>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</si>
  <si>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</si>
  <si>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</si>
  <si>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</si>
  <si>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</si>
  <si>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</si>
  <si>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</si>
  <si>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</si>
  <si>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</si>
  <si>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</si>
  <si>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</si>
  <si>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</si>
  <si>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</si>
  <si>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</si>
  <si>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</si>
  <si>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</si>
  <si>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</si>
  <si>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</si>
  <si>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</si>
  <si>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</si>
  <si>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</si>
  <si>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</si>
  <si>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</si>
  <si>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</si>
  <si>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</si>
  <si>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</si>
  <si>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</si>
  <si>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</si>
  <si>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</si>
  <si>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</si>
  <si>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</si>
  <si>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</si>
  <si>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</si>
  <si>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</si>
  <si>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</si>
  <si>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</si>
  <si>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</si>
  <si>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</si>
  <si>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</si>
  <si>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</si>
  <si>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</si>
  <si>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</si>
  <si>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</si>
  <si>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</si>
  <si>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</si>
  <si>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</si>
  <si>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</si>
  <si>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</si>
  <si>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</si>
  <si>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</si>
  <si>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</si>
  <si>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</si>
  <si>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</si>
  <si>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</si>
  <si>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</si>
  <si>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</si>
  <si>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</si>
  <si>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</si>
  <si>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</si>
  <si>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</si>
  <si>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</si>
  <si>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</si>
  <si>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</si>
  <si>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</si>
  <si>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</si>
  <si>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</si>
  <si>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</si>
  <si>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</si>
  <si>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</si>
  <si>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</si>
  <si>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</si>
  <si>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</si>
  <si>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</si>
  <si>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</si>
  <si>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</si>
  <si>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</si>
  <si>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</si>
  <si>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</si>
  <si>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</si>
  <si>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</si>
  <si>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</si>
  <si>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</si>
  <si>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</si>
  <si>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</si>
  <si>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</si>
  <si>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</si>
  <si>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</si>
  <si>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</si>
  <si>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</si>
  <si>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</si>
  <si>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</si>
  <si>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</si>
  <si>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</si>
  <si>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</si>
  <si>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</si>
  <si>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</si>
  <si>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</si>
  <si>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</si>
  <si>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</si>
  <si>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</si>
  <si>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</si>
  <si>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</si>
  <si>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</si>
  <si>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</si>
  <si>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</si>
  <si>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</si>
  <si>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</si>
  <si>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</si>
  <si>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</si>
  <si>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</si>
  <si>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</si>
  <si>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</si>
  <si>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</si>
  <si>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</si>
  <si>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</si>
  <si>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</si>
  <si>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</si>
  <si>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</si>
  <si>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</si>
  <si>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</si>
  <si>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</si>
  <si>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</si>
  <si>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</si>
  <si>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</si>
  <si>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</si>
  <si>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</si>
  <si>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</si>
  <si>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</si>
  <si>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</si>
  <si>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</si>
  <si>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</si>
  <si>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</si>
  <si>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</si>
  <si>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</si>
  <si>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</si>
  <si>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</si>
  <si>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</si>
  <si>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</si>
  <si>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</si>
  <si>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</si>
  <si>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</si>
  <si>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</si>
  <si>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</si>
  <si>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</si>
  <si>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</si>
  <si>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</si>
  <si>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</si>
  <si>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</si>
  <si>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</si>
  <si>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</si>
  <si>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</si>
  <si>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</si>
  <si>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</si>
  <si>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</si>
  <si>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</si>
  <si>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</si>
  <si>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</si>
  <si>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</si>
  <si>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</si>
  <si>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</si>
  <si>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</si>
  <si>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</si>
  <si>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</si>
  <si>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</si>
  <si>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</si>
  <si>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</si>
  <si>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</si>
  <si>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</si>
  <si>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</si>
  <si>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</si>
  <si>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</si>
  <si>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</si>
  <si>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</si>
  <si>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</si>
  <si>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</si>
  <si>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</si>
  <si>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</si>
  <si>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</si>
  <si>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</si>
  <si>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</si>
  <si>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</si>
  <si>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</si>
  <si>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</si>
  <si>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</si>
  <si>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</si>
  <si>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</si>
  <si>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</si>
  <si>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</si>
  <si>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</si>
  <si>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</si>
  <si>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</si>
  <si>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</si>
  <si>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</si>
  <si>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</si>
  <si>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</si>
  <si>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</si>
  <si>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</si>
  <si>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</si>
  <si>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</si>
  <si>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</si>
  <si>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</si>
  <si>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</si>
  <si>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</si>
  <si>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</si>
  <si>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</si>
  <si>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</si>
  <si>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</si>
  <si>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</si>
  <si>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</si>
  <si>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</si>
  <si>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</si>
  <si>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</si>
  <si>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</si>
  <si>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</si>
  <si>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</si>
  <si>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</si>
  <si>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</si>
  <si>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</si>
  <si>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</si>
  <si>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</si>
  <si>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</si>
  <si>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</si>
  <si>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</si>
  <si>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</si>
  <si>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</si>
  <si>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</si>
  <si>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</si>
  <si>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</si>
  <si>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</si>
  <si>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</si>
  <si>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</si>
  <si>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</si>
  <si>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</si>
  <si>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</si>
  <si>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</si>
  <si>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</si>
  <si>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</si>
  <si>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</si>
  <si>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</si>
  <si>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</si>
  <si>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</si>
  <si>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</si>
  <si>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</si>
  <si>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</si>
  <si>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</si>
  <si>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</si>
  <si>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</si>
  <si>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</si>
  <si>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</si>
  <si>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</si>
  <si>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</si>
  <si>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</si>
  <si>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</si>
  <si>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</si>
  <si>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</si>
  <si>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</si>
  <si>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</si>
  <si>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</si>
  <si>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</si>
  <si>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</si>
  <si>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</si>
  <si>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</si>
  <si>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</si>
  <si>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</si>
  <si>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</si>
  <si>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</si>
  <si>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</si>
  <si>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</si>
  <si>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</si>
  <si>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</si>
  <si>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</si>
  <si>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</si>
  <si>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</si>
  <si>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</si>
  <si>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</si>
  <si>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</si>
  <si>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</si>
  <si>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</si>
  <si>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</si>
  <si>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</si>
  <si>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</si>
  <si>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</si>
  <si>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</si>
  <si>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</si>
  <si>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</si>
  <si>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</si>
  <si>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</si>
  <si>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</si>
  <si>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</si>
  <si>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</si>
  <si>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</si>
  <si>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</si>
  <si>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</si>
  <si>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</si>
  <si>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</si>
  <si>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</si>
  <si>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</si>
  <si>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</si>
  <si>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</si>
  <si>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</si>
  <si>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</si>
  <si>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</si>
  <si>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</si>
  <si>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</si>
  <si>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</si>
  <si>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</si>
  <si>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</si>
  <si>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</si>
  <si>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</si>
  <si>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</si>
  <si>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</si>
  <si>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</si>
  <si>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</si>
  <si>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</si>
  <si>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</si>
  <si>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</si>
  <si>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</si>
  <si>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</si>
  <si>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</si>
  <si>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</si>
  <si>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</si>
  <si>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</si>
  <si>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</si>
  <si>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</si>
  <si>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</si>
  <si>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</si>
  <si>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</si>
  <si>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</si>
  <si>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</si>
  <si>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</si>
  <si>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</si>
  <si>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</si>
  <si>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</si>
  <si>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</si>
  <si>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</si>
  <si>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</si>
  <si>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</si>
  <si>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</si>
  <si>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</si>
  <si>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</si>
  <si>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</si>
  <si>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</si>
  <si>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</si>
  <si>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</si>
  <si>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</si>
  <si>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</si>
  <si>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</si>
  <si>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</si>
  <si>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</si>
  <si>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</si>
  <si>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</si>
  <si>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</si>
  <si>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</si>
  <si>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</si>
  <si>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</si>
  <si>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</si>
  <si>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</si>
  <si>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</si>
  <si>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</si>
  <si>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</si>
  <si>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</si>
  <si>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</si>
  <si>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</si>
  <si>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</si>
  <si>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</si>
  <si>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</si>
  <si>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</si>
  <si>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</si>
  <si>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</si>
  <si>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</si>
  <si>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</si>
  <si>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</si>
  <si>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</si>
  <si>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</si>
  <si>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</si>
  <si>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</si>
  <si>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</si>
  <si>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</si>
  <si>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</si>
  <si>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</si>
  <si>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</si>
  <si>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</si>
  <si>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</si>
  <si>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</si>
  <si>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</si>
  <si>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</si>
  <si>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</si>
  <si>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</si>
  <si>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</si>
  <si>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</si>
  <si>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</si>
  <si>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</si>
  <si>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</si>
  <si>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</si>
  <si>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</si>
  <si>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</si>
  <si>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</si>
  <si>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</si>
  <si>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</si>
  <si>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</si>
  <si>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</si>
  <si>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</si>
  <si>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</si>
  <si>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</si>
  <si>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</si>
  <si>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</si>
  <si>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</si>
  <si>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</si>
  <si>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</si>
  <si>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</si>
  <si>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</si>
  <si>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</si>
  <si>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</si>
  <si>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</si>
  <si>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</si>
  <si>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</si>
  <si>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</si>
  <si>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</si>
  <si>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</si>
  <si>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</si>
  <si>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</si>
  <si>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</si>
  <si>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</si>
  <si>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</si>
  <si>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</si>
  <si>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</si>
  <si>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</si>
  <si>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</si>
  <si>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</si>
  <si>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</si>
  <si>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</si>
  <si>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</si>
  <si>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</si>
  <si>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</si>
  <si>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</si>
  <si>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</si>
  <si>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</si>
  <si>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</si>
  <si>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</si>
  <si>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</si>
  <si>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</si>
  <si>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</si>
  <si>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</si>
  <si>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</si>
  <si>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</si>
  <si>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</si>
  <si>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</si>
  <si>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</si>
  <si>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</si>
  <si>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</si>
  <si>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</si>
  <si>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</si>
  <si>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</si>
  <si>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</si>
  <si>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</si>
  <si>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</si>
  <si>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</si>
  <si>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</si>
  <si>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</si>
  <si>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</si>
  <si>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</si>
  <si>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</si>
  <si>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</si>
  <si>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</si>
  <si>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</si>
  <si>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</si>
  <si>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</si>
  <si>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</si>
  <si>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</si>
  <si>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</si>
  <si>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</si>
  <si>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</si>
  <si>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</si>
  <si>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</si>
  <si>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</si>
  <si>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</si>
  <si>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</si>
  <si>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</si>
  <si>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</si>
  <si>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</si>
  <si>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</si>
  <si>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</si>
  <si>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</si>
  <si>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</si>
  <si>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</si>
  <si>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</si>
  <si>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</si>
  <si>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</si>
  <si>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</si>
  <si>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</si>
  <si>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</si>
  <si>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</si>
  <si>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</si>
  <si>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</si>
  <si>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</si>
  <si>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</si>
  <si>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</si>
  <si>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</si>
  <si>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</si>
  <si>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</si>
  <si>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</si>
  <si>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</si>
  <si>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</si>
  <si>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</si>
  <si>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</si>
  <si>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</si>
  <si>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</si>
  <si>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</si>
  <si>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</si>
  <si>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</si>
  <si>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</si>
  <si>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</si>
  <si>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</si>
  <si>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</si>
  <si>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</si>
  <si>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</si>
  <si>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</si>
  <si>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</si>
  <si>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</si>
  <si>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</si>
  <si>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</si>
  <si>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</si>
  <si>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</si>
  <si>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</si>
  <si>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</si>
  <si>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</si>
  <si>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</si>
  <si>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</si>
  <si>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</si>
  <si>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</si>
  <si>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</si>
  <si>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</si>
  <si>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</si>
  <si>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</si>
  <si>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</si>
  <si>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</si>
  <si>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</si>
  <si>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</si>
  <si>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</si>
  <si>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</si>
  <si>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</si>
  <si>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</si>
  <si>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</si>
  <si>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</si>
  <si>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</si>
  <si>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</si>
  <si>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</si>
  <si>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</si>
  <si>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</si>
  <si>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</si>
  <si>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</si>
  <si>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</si>
  <si>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</si>
  <si>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</si>
  <si>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</si>
  <si>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</si>
  <si>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</si>
  <si>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</si>
  <si>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</si>
  <si>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</si>
  <si>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</si>
  <si>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</si>
  <si>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</si>
  <si>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</si>
  <si>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</si>
  <si>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</si>
  <si>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</si>
  <si>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</si>
  <si>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</si>
  <si>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</si>
  <si>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</si>
  <si>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</si>
  <si>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</si>
  <si>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</si>
  <si>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</si>
  <si>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</si>
  <si>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</si>
  <si>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</si>
  <si>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</si>
  <si>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</si>
  <si>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</si>
  <si>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</si>
  <si>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</si>
  <si>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</si>
  <si>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</si>
  <si>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</si>
  <si>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</si>
  <si>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</si>
  <si>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</si>
  <si>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</si>
  <si>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</si>
  <si>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</si>
  <si>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</si>
  <si>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</si>
  <si>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</si>
  <si>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</si>
  <si>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</si>
  <si>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</si>
  <si>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</si>
  <si>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</si>
  <si>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</si>
  <si>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</si>
  <si>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</si>
  <si>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</si>
  <si>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</si>
  <si>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</si>
  <si>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</si>
  <si>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</si>
  <si>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</si>
  <si>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</si>
  <si>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</si>
  <si>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</si>
  <si>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</si>
  <si>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</si>
  <si>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</si>
  <si>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</si>
  <si>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</si>
  <si>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</si>
  <si>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</si>
  <si>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</si>
  <si>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</si>
  <si>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</si>
  <si>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</si>
  <si>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</si>
  <si>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</si>
  <si>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</si>
  <si>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</si>
  <si>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</si>
  <si>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</si>
  <si>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</si>
  <si>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</si>
  <si>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</si>
  <si>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</si>
  <si>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</si>
  <si>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</si>
  <si>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</si>
  <si>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</si>
  <si>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</si>
  <si>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</si>
  <si>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</si>
  <si>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</si>
  <si>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</si>
  <si>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</si>
  <si>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</si>
  <si>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</si>
  <si>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</si>
  <si>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</si>
  <si>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</si>
  <si>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</si>
  <si>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</si>
  <si>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</si>
  <si>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</si>
  <si>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</si>
  <si>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</si>
  <si>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</si>
  <si>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</si>
  <si>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</si>
  <si>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</si>
  <si>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</si>
  <si>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</si>
  <si>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</si>
  <si>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</si>
  <si>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</si>
  <si>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</si>
  <si>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</si>
  <si>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</si>
  <si>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</si>
  <si>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</si>
  <si>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</si>
  <si>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</si>
  <si>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</si>
  <si>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</si>
  <si>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</si>
  <si>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</si>
  <si>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</si>
  <si>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</si>
  <si>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</si>
  <si>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</si>
  <si>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</si>
  <si>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</si>
  <si>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</si>
  <si>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</si>
  <si>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</si>
  <si>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</si>
  <si>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</si>
  <si>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</si>
  <si>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</si>
  <si>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</si>
  <si>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</si>
  <si>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</si>
  <si>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</si>
  <si>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</si>
  <si>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</si>
  <si>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</si>
  <si>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</si>
  <si>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</si>
  <si>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</si>
  <si>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</si>
  <si>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</si>
  <si>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</si>
  <si>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</si>
  <si>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</si>
  <si>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</si>
  <si>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</si>
  <si>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</si>
  <si>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</si>
  <si>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</si>
  <si>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</si>
  <si>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</si>
  <si>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</si>
  <si>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</si>
  <si>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</si>
  <si>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</si>
  <si>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</si>
  <si>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</si>
  <si>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</si>
  <si>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</si>
  <si>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</si>
  <si>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</si>
  <si>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</si>
  <si>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</si>
  <si>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</si>
  <si>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</si>
  <si>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</si>
  <si>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</si>
  <si>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</si>
  <si>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</si>
  <si>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</si>
  <si>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</si>
  <si>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</si>
  <si>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</si>
  <si>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</si>
  <si>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</si>
  <si>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</si>
  <si>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</si>
  <si>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</si>
  <si>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</si>
  <si>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</si>
  <si>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</si>
  <si>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</si>
  <si>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</si>
  <si>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</si>
  <si>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</si>
  <si>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</si>
  <si>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</si>
  <si>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</si>
  <si>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</si>
  <si>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</si>
  <si>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</si>
  <si>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</si>
  <si>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</si>
  <si>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</si>
  <si>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</si>
  <si>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</si>
  <si>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</si>
  <si>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</si>
  <si>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</si>
  <si>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</si>
  <si>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</si>
  <si>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</si>
  <si>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</si>
  <si>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</si>
  <si>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</si>
  <si>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</si>
  <si>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</si>
  <si>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</si>
  <si>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</si>
  <si>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</si>
  <si>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</si>
  <si>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</si>
  <si>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</si>
  <si>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</si>
  <si>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</si>
  <si>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</si>
  <si>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</si>
  <si>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</si>
  <si>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</si>
  <si>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</si>
  <si>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</si>
  <si>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</si>
  <si>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</si>
  <si>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</si>
  <si>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</si>
  <si>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</si>
  <si>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</si>
  <si>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</si>
  <si>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</si>
  <si>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</si>
  <si>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</si>
  <si>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</si>
  <si>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</si>
  <si>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</si>
  <si>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</si>
  <si>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</si>
  <si>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</si>
  <si>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</si>
  <si>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</si>
  <si>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</si>
  <si>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</si>
  <si>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</si>
  <si>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</si>
  <si>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</si>
  <si>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</si>
  <si>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</si>
  <si>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</si>
  <si>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</si>
  <si>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</si>
  <si>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</si>
  <si>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</si>
  <si>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</si>
  <si>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</si>
  <si>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</si>
  <si>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</si>
  <si>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</si>
  <si>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</si>
  <si>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</si>
  <si>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</si>
  <si>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</si>
  <si>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</si>
  <si>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</si>
  <si>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</si>
  <si>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</si>
  <si>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</si>
  <si>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</si>
  <si>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</si>
  <si>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</si>
  <si>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</si>
  <si>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</si>
  <si>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</si>
  <si>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</si>
  <si>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</si>
  <si>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</si>
  <si>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</si>
  <si>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</si>
  <si>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</si>
  <si>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</si>
  <si>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</si>
  <si>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</si>
  <si>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</si>
  <si>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</si>
  <si>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</si>
  <si>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</si>
  <si>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</si>
  <si>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</si>
  <si>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</si>
  <si>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</si>
  <si>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</si>
  <si>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</si>
  <si>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</si>
  <si>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</si>
  <si>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</si>
  <si>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</si>
  <si>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</si>
  <si>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</si>
  <si>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</si>
  <si>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</si>
  <si>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</si>
  <si>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</si>
  <si>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</si>
  <si>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</si>
  <si>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</si>
  <si>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</si>
  <si>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</si>
  <si>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</si>
  <si>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</si>
  <si>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</si>
  <si>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</si>
  <si>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</si>
  <si>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</si>
  <si>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</si>
  <si>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</si>
  <si>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</si>
  <si>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</si>
  <si>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</si>
  <si>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</si>
  <si>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</si>
  <si>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</si>
  <si>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</si>
  <si>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</si>
  <si>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</si>
  <si>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</si>
  <si>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</si>
  <si>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</si>
  <si>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</si>
  <si>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</si>
  <si>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</si>
  <si>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</si>
  <si>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</si>
  <si>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</si>
  <si>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</si>
  <si>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</si>
  <si>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</si>
  <si>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</si>
  <si>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</si>
  <si>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</si>
  <si>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</si>
  <si>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</si>
  <si>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</si>
  <si>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</si>
  <si>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</si>
  <si>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</si>
  <si>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</si>
  <si>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</si>
  <si>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</si>
  <si>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</si>
  <si>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</si>
  <si>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</si>
  <si>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</si>
  <si>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</si>
  <si>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</si>
  <si>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</si>
  <si>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</si>
  <si>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</si>
  <si>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</si>
  <si>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</si>
  <si>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</si>
  <si>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</si>
  <si>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</si>
  <si>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</si>
  <si>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</si>
  <si>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</si>
  <si>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</si>
  <si>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</si>
  <si>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</si>
  <si>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</si>
  <si>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</si>
  <si>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</si>
  <si>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</si>
  <si>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</si>
  <si>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</si>
  <si>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</si>
  <si>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</si>
  <si>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</si>
  <si>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</si>
  <si>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</si>
  <si>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</si>
  <si>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</si>
  <si>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</si>
  <si>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</si>
  <si>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</si>
  <si>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</si>
  <si>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</si>
  <si>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</si>
  <si>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</si>
  <si>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</si>
  <si>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</si>
  <si>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</si>
  <si>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</si>
  <si>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</si>
  <si>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</si>
  <si>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</si>
  <si>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</si>
  <si>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</si>
  <si>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</si>
  <si>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</si>
  <si>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</si>
  <si>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</si>
  <si>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</si>
  <si>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</si>
  <si>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</si>
  <si>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</si>
  <si>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</si>
  <si>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</si>
  <si>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</si>
  <si>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</si>
  <si>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</si>
  <si>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</si>
  <si>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</si>
  <si>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</si>
  <si>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</si>
  <si>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</si>
  <si>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</si>
  <si>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</si>
  <si>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</si>
  <si>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</si>
  <si>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</si>
  <si>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</si>
  <si>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</si>
  <si>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</si>
  <si>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</si>
  <si>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</si>
  <si>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</si>
  <si>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</si>
  <si>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</si>
  <si>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</si>
  <si>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</si>
  <si>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</si>
  <si>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</si>
  <si>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</si>
  <si>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</si>
  <si>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</si>
  <si>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</si>
  <si>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</si>
  <si>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</si>
  <si>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</si>
  <si>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</si>
  <si>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</si>
  <si>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</si>
  <si>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</si>
  <si>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</si>
  <si>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</si>
  <si>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</si>
  <si>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</si>
  <si>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</si>
  <si>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</si>
  <si>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</si>
  <si>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</si>
  <si>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</si>
  <si>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</si>
  <si>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</si>
  <si>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</si>
  <si>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</si>
  <si>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</si>
  <si>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</si>
  <si>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</si>
  <si>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</si>
  <si>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</si>
  <si>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</si>
  <si>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</si>
  <si>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</si>
  <si>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</si>
  <si>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</si>
  <si>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</si>
  <si>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</si>
  <si>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</si>
  <si>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</si>
  <si>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</si>
  <si>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</si>
  <si>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</si>
  <si>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</si>
  <si>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</si>
  <si>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</si>
  <si>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</si>
  <si>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</si>
  <si>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</si>
  <si>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</si>
  <si>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</si>
  <si>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</si>
  <si>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</si>
  <si>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</si>
  <si>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</si>
  <si>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</si>
  <si>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</si>
  <si>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</si>
  <si>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</si>
  <si>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</si>
  <si>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</si>
  <si>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</si>
  <si>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</si>
  <si>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</si>
  <si>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</si>
  <si>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</si>
  <si>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</si>
  <si>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</si>
  <si>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</si>
  <si>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</si>
  <si>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</si>
  <si>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</si>
  <si>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</si>
  <si>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</si>
  <si>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</si>
  <si>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</si>
  <si>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</si>
  <si>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</si>
  <si>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</si>
  <si>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</si>
  <si>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</si>
  <si>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</si>
  <si>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</si>
  <si>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</si>
  <si>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</si>
  <si>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</si>
  <si>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</si>
  <si>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</si>
  <si>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</si>
  <si>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</si>
  <si>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</si>
  <si>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</si>
  <si>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</si>
  <si>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</si>
  <si>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</si>
  <si>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</si>
  <si>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</si>
  <si>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</si>
  <si>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</si>
  <si>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</si>
  <si>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</si>
  <si>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</si>
  <si>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</si>
  <si>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</si>
  <si>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</si>
  <si>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</si>
  <si>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</si>
  <si>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</si>
  <si>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</si>
  <si>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</si>
  <si>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</si>
  <si>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</si>
  <si>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</si>
  <si>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</si>
  <si>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</si>
  <si>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</si>
  <si>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</si>
  <si>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</si>
  <si>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</si>
  <si>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</si>
  <si>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</si>
  <si>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</si>
  <si>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</si>
  <si>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</si>
  <si>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</si>
  <si>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</si>
  <si>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</si>
  <si>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</si>
  <si>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</si>
  <si>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</si>
  <si>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</si>
  <si>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</si>
  <si>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</si>
  <si>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</si>
  <si>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</si>
  <si>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</si>
  <si>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</si>
  <si>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</si>
  <si>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</si>
  <si>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</si>
  <si>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</si>
  <si>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</si>
  <si>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</si>
  <si>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</si>
  <si>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</si>
  <si>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</si>
  <si>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</si>
  <si>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</si>
  <si>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</si>
  <si>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</si>
  <si>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</si>
  <si>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</si>
  <si>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</si>
  <si>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</si>
  <si>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</si>
  <si>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</si>
  <si>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</si>
  <si>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</si>
  <si>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</si>
  <si>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</si>
  <si>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</si>
  <si>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</si>
  <si>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</si>
  <si>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</si>
  <si>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</si>
  <si>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</si>
  <si>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</si>
  <si>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</si>
  <si>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</si>
  <si>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</si>
  <si>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</si>
  <si>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</si>
  <si>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</si>
  <si>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</si>
  <si>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</si>
  <si>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</si>
  <si>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</si>
  <si>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</si>
  <si>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</si>
  <si>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</si>
  <si>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</si>
  <si>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</si>
  <si>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</si>
  <si>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</si>
  <si>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</si>
  <si>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</si>
  <si>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</si>
  <si>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</si>
  <si>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</si>
  <si>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</si>
  <si>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</si>
  <si>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</si>
  <si>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</si>
  <si>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</si>
  <si>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</si>
  <si>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</si>
  <si>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</si>
  <si>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</si>
  <si>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</si>
  <si>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</si>
  <si>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</si>
  <si>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</si>
  <si>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</si>
  <si>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</si>
  <si>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</si>
  <si>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</si>
  <si>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</si>
  <si>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</si>
  <si>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</si>
  <si>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</si>
  <si>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</si>
  <si>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</si>
  <si>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</si>
  <si>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</si>
  <si>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</si>
  <si>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</si>
  <si>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</si>
  <si>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</si>
  <si>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</si>
  <si>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</si>
  <si>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</si>
  <si>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</si>
  <si>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</si>
  <si>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</si>
  <si>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</si>
  <si>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</si>
  <si>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</si>
  <si>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</si>
  <si>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</si>
  <si>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</si>
  <si>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</si>
  <si>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</si>
  <si>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</si>
  <si>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</si>
  <si>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</si>
  <si>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</si>
  <si>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</si>
  <si>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</si>
  <si>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</si>
  <si>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</si>
  <si>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</si>
  <si>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</si>
  <si>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</si>
  <si>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</si>
  <si>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</si>
  <si>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</si>
  <si>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</si>
  <si>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</si>
  <si>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</si>
  <si>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</si>
  <si>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</si>
  <si>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</si>
  <si>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</si>
  <si>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</si>
  <si>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</si>
  <si>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</si>
  <si>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</si>
  <si>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</si>
  <si>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</si>
  <si>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</si>
  <si>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</si>
  <si>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</si>
  <si>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</si>
  <si>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</si>
  <si>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</si>
  <si>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</si>
  <si>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</si>
  <si>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</si>
  <si>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</si>
  <si>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</si>
  <si>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</si>
  <si>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</si>
  <si>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</si>
  <si>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</si>
  <si>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</si>
  <si>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</si>
  <si>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</si>
  <si>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</si>
  <si>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</si>
  <si>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</si>
  <si>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</si>
  <si>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</si>
  <si>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</si>
  <si>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</si>
  <si>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</si>
  <si>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</si>
  <si>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</si>
  <si>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</si>
  <si>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</si>
  <si>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</si>
  <si>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</si>
  <si>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</si>
  <si>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</si>
  <si>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</si>
  <si>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</si>
  <si>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</si>
  <si>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</si>
  <si>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</si>
  <si>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</si>
  <si>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</si>
  <si>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</si>
  <si>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</si>
  <si>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</si>
  <si>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</si>
  <si>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</si>
  <si>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</si>
  <si>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</si>
  <si>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</si>
  <si>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</si>
  <si>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</si>
  <si>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</si>
  <si>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</si>
  <si>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</si>
  <si>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</si>
  <si>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</si>
  <si>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</si>
  <si>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</si>
  <si>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</si>
  <si>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</si>
  <si>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</si>
  <si>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</si>
  <si>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</si>
  <si>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</si>
  <si>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</si>
  <si>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</si>
  <si>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</si>
  <si>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</si>
  <si>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</si>
  <si>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</si>
  <si>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</si>
  <si>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</si>
  <si>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</si>
  <si>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</si>
  <si>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</si>
  <si>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</si>
  <si>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</si>
  <si>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</si>
  <si>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</si>
  <si>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</si>
  <si>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</si>
  <si>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</si>
  <si>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</si>
  <si>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</si>
  <si>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</si>
  <si>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</si>
  <si>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</si>
  <si>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</si>
  <si>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</si>
  <si>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</si>
  <si>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</si>
  <si>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</si>
  <si>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</si>
  <si>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</si>
  <si>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</si>
  <si>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</si>
  <si>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</si>
  <si>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</si>
  <si>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</si>
  <si>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</si>
  <si>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</si>
  <si>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</si>
  <si>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</si>
  <si>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</si>
  <si>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</si>
  <si>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</si>
  <si>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</si>
  <si>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</si>
  <si>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</si>
  <si>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</si>
  <si>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</si>
  <si>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</si>
  <si>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</si>
  <si>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</si>
  <si>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</si>
  <si>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</si>
  <si>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</si>
  <si>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</si>
  <si>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</si>
  <si>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</si>
  <si>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</si>
  <si>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</si>
  <si>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</si>
  <si>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</si>
  <si>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</si>
  <si>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</si>
  <si>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</si>
  <si>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</si>
  <si>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</si>
  <si>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</si>
  <si>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</si>
  <si>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</si>
  <si>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</si>
  <si>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</si>
  <si>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</si>
  <si>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</si>
  <si>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</si>
  <si>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</si>
  <si>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</si>
  <si>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</si>
  <si>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</si>
  <si>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</si>
  <si>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</si>
  <si>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</si>
  <si>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</si>
  <si>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</si>
  <si>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</si>
  <si>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</si>
  <si>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</si>
  <si>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</si>
  <si>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</si>
  <si>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</si>
  <si>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</si>
  <si>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</si>
  <si>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</si>
  <si>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</si>
  <si>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</si>
  <si>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</si>
  <si>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</si>
  <si>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</si>
  <si>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</si>
  <si>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</si>
  <si>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</si>
  <si>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</si>
  <si>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</si>
  <si>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</si>
  <si>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</si>
  <si>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</si>
  <si>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</si>
  <si>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</si>
  <si>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</si>
  <si>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</si>
  <si>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</si>
  <si>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</si>
  <si>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</si>
  <si>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</si>
  <si>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</si>
  <si>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</si>
  <si>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</si>
  <si>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</si>
  <si>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</si>
  <si>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</si>
  <si>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</si>
  <si>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</si>
  <si>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</si>
  <si>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</si>
  <si>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</si>
  <si>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</si>
  <si>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</si>
  <si>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</si>
  <si>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</si>
  <si>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</si>
  <si>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</si>
  <si>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</si>
  <si>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</si>
  <si>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</si>
  <si>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</si>
  <si>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</si>
  <si>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</si>
  <si>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</si>
  <si>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</si>
  <si>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</si>
  <si>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</si>
  <si>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</si>
  <si>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</si>
  <si>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</si>
  <si>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</si>
  <si>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</si>
  <si>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</si>
  <si>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</si>
  <si>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</si>
  <si>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</si>
  <si>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</si>
  <si>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</si>
  <si>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</si>
  <si>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</si>
  <si>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</si>
  <si>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</si>
  <si>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</si>
  <si>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</si>
  <si>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</si>
  <si>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</si>
  <si>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</si>
  <si>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</si>
  <si>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</si>
  <si>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</si>
  <si>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</si>
  <si>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</si>
  <si>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</si>
  <si>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</si>
  <si>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</si>
  <si>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</si>
  <si>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</si>
  <si>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</si>
  <si>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</si>
  <si>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</si>
  <si>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</si>
  <si>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</si>
  <si>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</si>
  <si>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</si>
  <si>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</si>
  <si>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</si>
  <si>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</si>
  <si>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</si>
  <si>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</si>
  <si>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</si>
  <si>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</si>
  <si>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</si>
  <si>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</si>
  <si>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</si>
  <si>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</si>
  <si>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</si>
  <si>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</si>
  <si>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</si>
  <si>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</si>
  <si>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</si>
  <si>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</si>
  <si>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</si>
  <si>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</si>
  <si>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</si>
  <si>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</si>
  <si>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</si>
  <si>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</si>
  <si>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</si>
  <si>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</si>
  <si>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</si>
  <si>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</si>
  <si>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</si>
  <si>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</si>
  <si>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</si>
  <si>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</si>
  <si>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</si>
  <si>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</si>
  <si>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</si>
  <si>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</si>
  <si>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</si>
  <si>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</si>
  <si>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</si>
  <si>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</si>
  <si>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</si>
  <si>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</si>
  <si>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</si>
  <si>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</si>
  <si>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</si>
  <si>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</si>
  <si>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</si>
  <si>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</si>
  <si>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</si>
  <si>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</si>
  <si>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</si>
  <si>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</si>
  <si>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</si>
  <si>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</si>
  <si>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</si>
  <si>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</si>
  <si>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</si>
  <si>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</si>
  <si>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</si>
  <si>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</si>
  <si>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</si>
  <si>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</si>
  <si>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</si>
  <si>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</si>
  <si>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</si>
  <si>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</si>
  <si>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</si>
  <si>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</si>
  <si>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</si>
  <si>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</si>
  <si>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</si>
  <si>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</si>
  <si>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</si>
  <si>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</si>
  <si>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</si>
  <si>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</si>
  <si>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</si>
  <si>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</si>
  <si>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</si>
  <si>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</si>
  <si>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</si>
  <si>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</si>
  <si>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</si>
  <si>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</si>
  <si>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</si>
  <si>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</si>
  <si>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</si>
  <si>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</si>
  <si>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</si>
  <si>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</si>
  <si>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</si>
  <si>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</si>
  <si>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</si>
  <si>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</si>
  <si>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</si>
  <si>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</si>
  <si>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</si>
  <si>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</si>
  <si>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</si>
  <si>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</si>
  <si>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</si>
  <si>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</si>
  <si>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</si>
  <si>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</si>
  <si>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</si>
  <si>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</si>
  <si>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</si>
  <si>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</si>
  <si>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</si>
  <si>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</si>
  <si>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</si>
  <si>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</si>
  <si>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</si>
  <si>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</si>
  <si>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</si>
  <si>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</si>
  <si>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</si>
  <si>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</si>
  <si>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</si>
  <si>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</si>
  <si>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</si>
  <si>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</si>
  <si>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</si>
  <si>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</si>
  <si>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</si>
  <si>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</si>
  <si>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</si>
  <si>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</si>
  <si>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</si>
  <si>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</si>
  <si>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</si>
  <si>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</si>
  <si>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</si>
  <si>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</si>
  <si>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</si>
  <si>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</si>
  <si>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</si>
  <si>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</si>
  <si>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</si>
  <si>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</si>
  <si>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</si>
  <si>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</si>
  <si>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</si>
  <si>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</si>
  <si>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</si>
  <si>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</si>
  <si>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</si>
  <si>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</si>
  <si>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</si>
  <si>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</si>
  <si>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</si>
  <si>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</si>
  <si>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</si>
  <si>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</si>
  <si>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</si>
  <si>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</si>
  <si>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</si>
  <si>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</si>
  <si>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</si>
  <si>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</si>
  <si>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</si>
  <si>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</si>
  <si>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</si>
  <si>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</si>
  <si>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</si>
  <si>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</si>
  <si>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</si>
  <si>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</si>
  <si>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</si>
  <si>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</si>
  <si>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</si>
  <si>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</si>
  <si>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</si>
  <si>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</si>
  <si>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</si>
  <si>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</si>
  <si>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</si>
  <si>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</si>
  <si>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</si>
  <si>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</si>
  <si>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</si>
  <si>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</si>
  <si>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</si>
  <si>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</si>
  <si>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</si>
  <si>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</si>
  <si>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</si>
  <si>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</si>
  <si>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</si>
  <si>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</si>
  <si>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</si>
  <si>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</si>
  <si>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</si>
  <si>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</si>
  <si>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</si>
  <si>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</si>
  <si>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</si>
  <si>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</si>
  <si>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</si>
  <si>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</si>
  <si>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</si>
  <si>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</si>
  <si>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</si>
  <si>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</si>
  <si>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</si>
  <si>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</si>
  <si>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</si>
  <si>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</si>
  <si>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</si>
  <si>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</si>
  <si>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</si>
  <si>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</si>
  <si>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</si>
  <si>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</si>
  <si>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</si>
  <si>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</si>
  <si>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</si>
  <si>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</si>
  <si>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</si>
  <si>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</si>
  <si>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</si>
  <si>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</si>
  <si>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</si>
  <si>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</si>
  <si>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</si>
  <si>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</si>
  <si>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</si>
  <si>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</si>
  <si>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</si>
  <si>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</si>
  <si>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</si>
  <si>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</si>
  <si>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</si>
  <si>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</si>
  <si>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</si>
  <si>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</si>
  <si>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</si>
  <si>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</si>
  <si>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</si>
  <si>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</si>
  <si>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</si>
  <si>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</si>
  <si>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</si>
  <si>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</si>
  <si>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</si>
  <si>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</si>
  <si>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</si>
  <si>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</si>
  <si>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</si>
  <si>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</si>
  <si>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</si>
  <si>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</si>
  <si>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</si>
  <si>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</si>
  <si>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</si>
  <si>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</si>
  <si>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</si>
  <si>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</si>
  <si>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</si>
  <si>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</si>
  <si>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</si>
  <si>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</si>
  <si>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</si>
  <si>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</si>
  <si>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</si>
  <si>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</si>
  <si>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</si>
  <si>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</si>
  <si>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</si>
  <si>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</si>
  <si>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</si>
  <si>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</si>
  <si>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</si>
  <si>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</si>
  <si>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</si>
  <si>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</si>
  <si>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</si>
  <si>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</si>
  <si>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</si>
  <si>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</si>
  <si>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</si>
  <si>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</si>
  <si>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</si>
  <si>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</si>
  <si>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</si>
  <si>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</si>
  <si>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</si>
  <si>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</si>
  <si>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</si>
  <si>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</si>
  <si>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</si>
  <si>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</si>
  <si>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</si>
  <si>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</si>
  <si>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</si>
  <si>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</si>
  <si>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</si>
  <si>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</si>
  <si>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</si>
  <si>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</si>
  <si>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</si>
  <si>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</si>
  <si>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</si>
  <si>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</si>
  <si>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</si>
  <si>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</si>
  <si>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</si>
  <si>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</si>
  <si>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</si>
  <si>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</si>
  <si>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</si>
  <si>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</si>
  <si>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</si>
  <si>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</si>
  <si>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</si>
  <si>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</si>
  <si>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</si>
  <si>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</si>
  <si>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</si>
  <si>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</si>
  <si>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</si>
  <si>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</si>
  <si>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</si>
  <si>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</si>
  <si>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</si>
  <si>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</si>
  <si>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</si>
  <si>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</si>
  <si>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</si>
  <si>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</si>
  <si>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</si>
  <si>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</si>
  <si>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</si>
  <si>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</si>
  <si>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</si>
  <si>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</si>
  <si>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</si>
  <si>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</si>
  <si>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</si>
  <si>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</si>
  <si>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</si>
  <si>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</si>
  <si>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</si>
  <si>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</si>
  <si>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</si>
  <si>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</si>
  <si>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</si>
  <si>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</si>
  <si>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</si>
  <si>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</si>
  <si>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</si>
  <si>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</si>
  <si>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</si>
  <si>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</si>
  <si>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</si>
  <si>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</si>
  <si>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</si>
  <si>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</si>
  <si>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</si>
  <si>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</si>
  <si>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</si>
  <si>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</si>
  <si>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</si>
  <si>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</si>
  <si>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</si>
  <si>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</si>
  <si>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</si>
  <si>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</si>
  <si>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</si>
  <si>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</si>
  <si>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</si>
  <si>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</si>
  <si>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</si>
  <si>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</si>
  <si>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</si>
  <si>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</si>
  <si>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</si>
  <si>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</si>
  <si>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</si>
  <si>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</si>
  <si>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</si>
  <si>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</si>
  <si>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</si>
  <si>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</si>
  <si>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</si>
  <si>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</si>
  <si>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</si>
  <si>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</si>
  <si>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</si>
  <si>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</si>
  <si>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</si>
  <si>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</si>
  <si>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</si>
  <si>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</si>
  <si>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</si>
  <si>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</si>
  <si>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</si>
  <si>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</si>
  <si>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</si>
  <si>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</si>
  <si>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</si>
  <si>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</si>
  <si>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</si>
  <si>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</si>
  <si>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</si>
  <si>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</si>
  <si>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</si>
  <si>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</si>
  <si>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</si>
  <si>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</si>
  <si>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</si>
  <si>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</si>
  <si>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</si>
  <si>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</si>
  <si>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</si>
  <si>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</si>
  <si>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</si>
  <si>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</si>
  <si>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</si>
  <si>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</si>
  <si>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</si>
  <si>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</si>
  <si>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</si>
  <si>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</si>
  <si>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</si>
  <si>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</si>
  <si>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</si>
  <si>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</si>
  <si>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</si>
  <si>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</si>
  <si>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</si>
  <si>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</si>
  <si>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</si>
  <si>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</si>
  <si>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</si>
  <si>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</si>
  <si>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</si>
  <si>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</si>
  <si>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</si>
  <si>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</si>
  <si>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</si>
  <si>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</si>
  <si>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</si>
  <si>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</si>
  <si>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</si>
  <si>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</si>
  <si>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</si>
  <si>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</si>
  <si>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</si>
  <si>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</si>
  <si>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</si>
  <si>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</si>
  <si>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</si>
  <si>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</si>
  <si>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</si>
  <si>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</si>
  <si>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</si>
  <si>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</si>
  <si>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</si>
  <si>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</si>
  <si>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</si>
  <si>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</si>
  <si>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</si>
  <si>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</si>
  <si>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</si>
  <si>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</si>
  <si>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</si>
  <si>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</si>
  <si>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</si>
  <si>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</si>
  <si>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</si>
  <si>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</si>
  <si>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</si>
  <si>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</si>
  <si>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</si>
  <si>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</si>
  <si>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</si>
  <si>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</si>
  <si>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</si>
  <si>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</si>
  <si>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</si>
  <si>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</si>
  <si>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</si>
  <si>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</si>
  <si>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</si>
  <si>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</si>
  <si>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</si>
  <si>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</si>
  <si>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</si>
  <si>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</si>
  <si>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</si>
  <si>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</si>
  <si>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</si>
  <si>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</si>
  <si>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</si>
  <si>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</si>
  <si>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</si>
  <si>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</si>
  <si>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</si>
  <si>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</si>
  <si>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</si>
  <si>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</si>
  <si>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</si>
  <si>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</si>
  <si>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</si>
  <si>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</si>
  <si>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</si>
  <si>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</si>
  <si>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</si>
  <si>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</si>
  <si>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</si>
  <si>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</si>
  <si>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</si>
  <si>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</si>
  <si>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</si>
  <si>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</si>
  <si>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</si>
  <si>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</si>
  <si>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</si>
  <si>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</si>
  <si>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</si>
  <si>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</si>
  <si>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</si>
  <si>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</si>
  <si>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</si>
  <si>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</si>
  <si>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</si>
  <si>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</si>
  <si>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</si>
  <si>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</si>
  <si>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</si>
  <si>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</si>
  <si>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</si>
  <si>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</si>
  <si>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</si>
  <si>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</si>
  <si>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</si>
  <si>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</si>
  <si>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</si>
  <si>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</si>
  <si>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</si>
  <si>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</si>
  <si>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</si>
  <si>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</si>
  <si>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</si>
  <si>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</si>
  <si>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</si>
  <si>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</si>
  <si>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</si>
  <si>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</si>
  <si>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</si>
  <si>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</si>
  <si>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</si>
  <si>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</si>
  <si>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</si>
  <si>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</si>
  <si>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</si>
  <si>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</si>
  <si>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</si>
  <si>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</si>
  <si>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</si>
  <si>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</si>
  <si>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</si>
  <si>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</si>
  <si>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</si>
  <si>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</si>
  <si>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</si>
  <si>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</si>
  <si>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</si>
  <si>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</si>
  <si>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</si>
  <si>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</si>
  <si>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</si>
  <si>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</si>
  <si>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</si>
  <si>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</si>
  <si>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</si>
  <si>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</si>
  <si>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</si>
  <si>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</si>
  <si>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</si>
  <si>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</si>
  <si>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</si>
  <si>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</si>
  <si>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</si>
  <si>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</si>
  <si>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</si>
  <si>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</si>
  <si>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</si>
  <si>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</si>
  <si>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</si>
  <si>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</si>
  <si>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</si>
  <si>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</si>
  <si>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</si>
  <si>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</si>
  <si>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</si>
  <si>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</si>
  <si>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</si>
  <si>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</si>
  <si>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</si>
  <si>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</si>
  <si>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</si>
  <si>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</si>
  <si>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</si>
  <si>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</si>
  <si>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</si>
  <si>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</si>
  <si>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</si>
  <si>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</si>
  <si>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</si>
  <si>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</si>
  <si>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</si>
  <si>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</si>
  <si>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</si>
  <si>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</si>
  <si>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</si>
  <si>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</si>
  <si>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</si>
  <si>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</si>
  <si>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</si>
  <si>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</si>
  <si>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</si>
  <si>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</si>
  <si>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</si>
  <si>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</si>
  <si>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</si>
  <si>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</si>
  <si>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</si>
  <si>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</si>
  <si>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</si>
  <si>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</si>
  <si>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</si>
  <si>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</si>
  <si>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</si>
  <si>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</si>
  <si>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</si>
  <si>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</si>
  <si>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</si>
  <si>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</si>
  <si>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</si>
  <si>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</si>
  <si>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</si>
  <si>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</si>
  <si>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</si>
  <si>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</si>
  <si>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</si>
  <si>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</si>
  <si>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</si>
  <si>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</si>
  <si>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</si>
  <si>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</si>
  <si>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</si>
  <si>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</si>
  <si>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</si>
  <si>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</si>
  <si>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</si>
  <si>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</si>
  <si>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</si>
  <si>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</si>
  <si>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</si>
  <si>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</si>
  <si>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</si>
  <si>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</si>
  <si>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</si>
  <si>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</si>
  <si>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</si>
  <si>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</si>
  <si>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</si>
  <si>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</si>
  <si>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</si>
  <si>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</si>
  <si>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</si>
  <si>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</si>
  <si>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</si>
  <si>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</si>
  <si>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</si>
  <si>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</si>
  <si>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</si>
  <si>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</si>
  <si>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</si>
  <si>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</si>
  <si>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</si>
  <si>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</si>
  <si>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</si>
  <si>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</si>
  <si>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</si>
  <si>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</si>
  <si>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</si>
  <si>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</si>
  <si>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</si>
  <si>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</si>
  <si>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</si>
  <si>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</si>
  <si>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</si>
  <si>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</si>
  <si>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</si>
  <si>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</si>
  <si>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</si>
  <si>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</si>
  <si>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</si>
  <si>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</si>
  <si>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</si>
  <si>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</si>
  <si>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</si>
  <si>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</si>
  <si>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</si>
  <si>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</si>
  <si>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</si>
  <si>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</si>
  <si>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</si>
  <si>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</si>
  <si>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</si>
  <si>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</si>
  <si>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</si>
  <si>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</si>
  <si>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</si>
  <si>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</si>
  <si>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</si>
  <si>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</si>
  <si>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</si>
  <si>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</si>
  <si>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</si>
  <si>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</si>
  <si>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</si>
  <si>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</si>
  <si>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</si>
  <si>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</si>
  <si>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</si>
  <si>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</si>
  <si>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</si>
  <si>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</si>
  <si>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</si>
  <si>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</si>
  <si>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</si>
  <si>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</si>
  <si>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</si>
  <si>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</si>
  <si>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</si>
  <si>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</si>
  <si>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</si>
  <si>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</si>
  <si>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</si>
  <si>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</si>
  <si>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</si>
  <si>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</si>
  <si>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</si>
  <si>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</si>
  <si>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</si>
  <si>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</si>
  <si>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</si>
  <si>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</si>
  <si>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</si>
  <si>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</si>
  <si>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</si>
  <si>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</si>
  <si>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</si>
  <si>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</si>
  <si>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</si>
  <si>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</si>
  <si>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</si>
  <si>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</si>
  <si>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</si>
  <si>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</si>
  <si>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</si>
  <si>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</si>
  <si>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</si>
  <si>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</si>
  <si>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</si>
  <si>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</si>
  <si>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</si>
  <si>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</si>
  <si>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</si>
  <si>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</si>
  <si>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</si>
  <si>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</si>
  <si>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</si>
  <si>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</si>
  <si>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</si>
  <si>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</si>
  <si>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</si>
  <si>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</si>
  <si>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</si>
  <si>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</si>
  <si>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</si>
  <si>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</si>
  <si>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</si>
  <si>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</si>
  <si>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</si>
  <si>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</si>
  <si>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</si>
  <si>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</si>
  <si>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</si>
  <si>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</si>
  <si>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</si>
  <si>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</si>
  <si>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</si>
  <si>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</si>
  <si>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</si>
  <si>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</si>
  <si>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</si>
  <si>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</si>
  <si>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</si>
  <si>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</si>
  <si>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</si>
  <si>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</si>
  <si>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</si>
  <si>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</si>
  <si>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</si>
  <si>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</si>
  <si>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</si>
  <si>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</si>
  <si>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</si>
  <si>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</si>
  <si>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</si>
  <si>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</si>
  <si>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</si>
  <si>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</si>
  <si>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</si>
  <si>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</si>
  <si>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</si>
  <si>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</si>
  <si>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</si>
  <si>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</si>
  <si>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</si>
  <si>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</si>
  <si>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</si>
  <si>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</si>
  <si>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</si>
  <si>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</si>
  <si>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</si>
  <si>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</si>
  <si>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</si>
  <si>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</si>
  <si>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</si>
  <si>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</si>
  <si>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</si>
  <si>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</si>
  <si>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</si>
  <si>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</si>
  <si>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</si>
  <si>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</si>
  <si>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</si>
  <si>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</si>
  <si>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</si>
  <si>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</si>
  <si>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</si>
  <si>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</si>
  <si>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</si>
  <si>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</si>
  <si>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</si>
  <si>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</si>
  <si>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</si>
  <si>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</si>
  <si>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</si>
  <si>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</si>
  <si>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</si>
  <si>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</si>
  <si>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</si>
  <si>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</si>
  <si>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</si>
  <si>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</si>
  <si>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</si>
  <si>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</si>
  <si>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</si>
  <si>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</si>
  <si>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</si>
  <si>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</si>
  <si>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</si>
  <si>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</si>
  <si>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</si>
  <si>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</si>
  <si>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</si>
  <si>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</si>
  <si>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</si>
  <si>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</si>
  <si>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</si>
  <si>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</si>
  <si>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</si>
  <si>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</si>
  <si>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</si>
  <si>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</si>
  <si>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</si>
  <si>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</si>
  <si>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</si>
  <si>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</si>
  <si>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</si>
  <si>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</si>
  <si>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</si>
  <si>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</si>
  <si>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</si>
  <si>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</si>
  <si>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</si>
  <si>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</si>
  <si>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</si>
  <si>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</si>
  <si>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</si>
  <si>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</si>
  <si>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</si>
  <si>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</si>
  <si>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</si>
  <si>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</si>
  <si>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</si>
  <si>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</si>
  <si>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</si>
  <si>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</si>
  <si>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</si>
  <si>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</si>
  <si>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</si>
  <si>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</si>
  <si>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</si>
  <si>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</si>
  <si>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</si>
  <si>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</si>
  <si>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</si>
  <si>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</si>
  <si>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</si>
  <si>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</si>
  <si>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</si>
  <si>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</si>
  <si>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</si>
  <si>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</si>
  <si>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</si>
  <si>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</si>
  <si>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</si>
  <si>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</si>
  <si>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</si>
  <si>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</si>
  <si>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</si>
  <si>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</si>
  <si>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</si>
  <si>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</si>
  <si>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</si>
  <si>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</si>
  <si>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</si>
  <si>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</si>
  <si>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</si>
  <si>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</si>
  <si>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</si>
  <si>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</si>
  <si>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</si>
  <si>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</si>
  <si>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</si>
  <si>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</si>
  <si>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</si>
  <si>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</si>
  <si>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</si>
  <si>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</si>
  <si>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</si>
  <si>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</si>
  <si>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</si>
  <si>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</si>
  <si>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</si>
  <si>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</si>
  <si>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</si>
  <si>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</si>
  <si>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</si>
  <si>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</si>
  <si>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</si>
  <si>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</si>
  <si>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</si>
  <si>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</si>
  <si>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</si>
  <si>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</si>
  <si>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</si>
  <si>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</si>
  <si>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</si>
  <si>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</si>
  <si>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</si>
  <si>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</si>
  <si>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</si>
  <si>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</si>
  <si>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</si>
  <si>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</si>
  <si>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</si>
  <si>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</si>
  <si>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</si>
  <si>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</si>
  <si>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</si>
  <si>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</si>
  <si>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</si>
  <si>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</si>
  <si>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</si>
  <si>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</si>
  <si>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</si>
  <si>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</si>
  <si>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</si>
  <si>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</si>
  <si>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</si>
  <si>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</si>
  <si>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</si>
  <si>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</si>
  <si>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</si>
  <si>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</si>
  <si>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</si>
  <si>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</si>
  <si>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</si>
  <si>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</si>
  <si>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</si>
  <si>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</si>
  <si>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</si>
  <si>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</si>
  <si>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</si>
  <si>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</si>
  <si>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</si>
  <si>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</si>
  <si>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</si>
  <si>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</si>
  <si>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</si>
  <si>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</si>
  <si>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</si>
  <si>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</si>
  <si>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</si>
  <si>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</si>
  <si>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</si>
  <si>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</si>
  <si>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</si>
  <si>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</si>
  <si>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</si>
  <si>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</si>
  <si>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</si>
  <si>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</si>
  <si>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</si>
  <si>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</si>
  <si>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</si>
  <si>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</si>
  <si>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</si>
  <si>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</si>
  <si>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</si>
  <si>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</si>
  <si>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</si>
  <si>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</si>
  <si>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</si>
  <si>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</si>
  <si>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</si>
  <si>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</si>
  <si>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</si>
  <si>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</si>
  <si>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</si>
  <si>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</si>
  <si>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</si>
  <si>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</si>
  <si>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</si>
  <si>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</si>
  <si>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</si>
  <si>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</si>
  <si>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</si>
  <si>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</si>
  <si>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</si>
  <si>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</si>
  <si>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</si>
  <si>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</si>
  <si>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</si>
  <si>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</si>
  <si>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</si>
  <si>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</si>
  <si>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</si>
  <si>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</si>
  <si>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</si>
  <si>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</si>
  <si>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</si>
  <si>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</si>
  <si>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</si>
  <si>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</si>
  <si>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</si>
  <si>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</si>
  <si>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</si>
  <si>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</si>
  <si>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</si>
  <si>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</si>
  <si>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</si>
  <si>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</si>
  <si>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</si>
  <si>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</si>
  <si>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</si>
  <si>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</si>
  <si>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</si>
  <si>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</si>
  <si>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</si>
  <si>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</si>
  <si>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</si>
  <si>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</si>
  <si>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</si>
  <si>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</si>
  <si>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</si>
  <si>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</si>
  <si>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</si>
  <si>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</si>
  <si>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</si>
  <si>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</si>
  <si>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</si>
  <si>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</si>
  <si>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</si>
  <si>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</si>
  <si>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</si>
  <si>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</si>
  <si>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</si>
  <si>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</si>
  <si>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</si>
  <si>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</si>
  <si>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</si>
  <si>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</si>
  <si>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</si>
  <si>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</si>
  <si>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</si>
  <si>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</si>
  <si>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</si>
  <si>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</si>
  <si>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</si>
  <si>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</si>
  <si>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</si>
  <si>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</si>
  <si>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</si>
  <si>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</si>
  <si>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</si>
  <si>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</si>
  <si>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</si>
  <si>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</si>
  <si>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</si>
  <si>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</si>
  <si>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</si>
  <si>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</si>
  <si>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</si>
  <si>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</si>
  <si>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</si>
  <si>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</si>
  <si>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</si>
  <si>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</si>
  <si>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</si>
  <si>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</si>
  <si>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</si>
  <si>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</si>
  <si>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</si>
  <si>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</si>
  <si>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</si>
  <si>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</si>
  <si>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</si>
  <si>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</si>
  <si>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</si>
  <si>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</si>
  <si>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</si>
  <si>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</si>
  <si>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</si>
  <si>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</si>
  <si>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</si>
  <si>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</si>
  <si>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</si>
  <si>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</si>
  <si>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</si>
  <si>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</si>
  <si>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</si>
  <si>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</si>
  <si>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</si>
  <si>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</si>
  <si>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</si>
  <si>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</si>
  <si>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</si>
  <si>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</si>
  <si>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</si>
  <si>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</si>
  <si>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</si>
  <si>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</si>
  <si>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</si>
  <si>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</si>
  <si>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</si>
  <si>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</si>
  <si>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</si>
  <si>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</si>
  <si>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</si>
  <si>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</si>
  <si>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</si>
  <si>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</si>
  <si>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</si>
  <si>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</si>
  <si>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</si>
  <si>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</si>
  <si>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</si>
  <si>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</si>
  <si>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</si>
  <si>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</si>
  <si>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</si>
  <si>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</si>
  <si>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</si>
  <si>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</si>
  <si>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</si>
  <si>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</si>
  <si>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</si>
  <si>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</si>
  <si>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</si>
  <si>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</si>
  <si>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</si>
  <si>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</si>
  <si>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</si>
  <si>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</si>
  <si>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</si>
  <si>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</si>
  <si>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</si>
  <si>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</si>
  <si>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</si>
  <si>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</si>
  <si>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</si>
  <si>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</si>
  <si>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</si>
  <si>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</si>
  <si>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</si>
  <si>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</si>
  <si>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</si>
  <si>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</si>
  <si>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</si>
  <si>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</si>
  <si>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</si>
  <si>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</si>
  <si>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</si>
  <si>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</si>
  <si>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</si>
  <si>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</si>
  <si>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</si>
  <si>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</si>
  <si>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</si>
  <si>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</si>
  <si>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</si>
  <si>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</si>
  <si>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</si>
  <si>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</si>
  <si>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</si>
  <si>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</si>
  <si>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</si>
  <si>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</si>
  <si>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</si>
  <si>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</si>
  <si>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</si>
  <si>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</si>
  <si>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</si>
  <si>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</si>
  <si>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</si>
  <si>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</si>
  <si>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</si>
  <si>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</si>
  <si>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</si>
  <si>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</si>
  <si>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</si>
  <si>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</si>
  <si>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</si>
  <si>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</si>
  <si>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</si>
  <si>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</si>
  <si>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</si>
  <si>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</si>
  <si>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</si>
  <si>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</si>
  <si>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</si>
  <si>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</si>
  <si>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</si>
  <si>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</si>
  <si>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</si>
  <si>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</si>
  <si>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</si>
  <si>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</si>
  <si>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</si>
  <si>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</si>
  <si>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</si>
  <si>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</si>
  <si>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</si>
  <si>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</si>
  <si>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</si>
  <si>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</si>
  <si>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</si>
  <si>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</si>
  <si>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</si>
  <si>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</si>
  <si>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</si>
  <si>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</si>
  <si>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</si>
  <si>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</si>
  <si>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</si>
  <si>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</si>
  <si>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</si>
  <si>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</si>
  <si>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</si>
  <si>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</si>
  <si>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</si>
  <si>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</si>
  <si>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</si>
  <si>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</si>
  <si>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</si>
  <si>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</si>
  <si>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</si>
  <si>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</si>
  <si>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</si>
  <si>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</si>
  <si>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</si>
  <si>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</si>
  <si>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</si>
  <si>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</si>
  <si>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</si>
  <si>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</si>
  <si>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</si>
  <si>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</si>
  <si>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</si>
  <si>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</si>
  <si>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</si>
  <si>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</si>
  <si>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</si>
  <si>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</si>
  <si>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</si>
  <si>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</si>
  <si>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</si>
  <si>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</si>
  <si>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</si>
  <si>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</si>
  <si>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</si>
  <si>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</si>
  <si>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</si>
  <si>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</si>
  <si>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</si>
  <si>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</si>
  <si>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</si>
  <si>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</si>
  <si>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</si>
  <si>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</si>
  <si>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</si>
  <si>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</si>
  <si>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</si>
  <si>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</si>
  <si>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</si>
  <si>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</si>
  <si>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</si>
  <si>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</si>
  <si>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</si>
  <si>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</si>
  <si>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</si>
  <si>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</si>
  <si>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</si>
  <si>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</si>
  <si>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</si>
  <si>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</si>
  <si>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</si>
  <si>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</si>
  <si>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</si>
  <si>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</si>
  <si>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</si>
  <si>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</si>
  <si>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</si>
  <si>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</si>
  <si>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</si>
  <si>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</si>
  <si>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</si>
  <si>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</si>
  <si>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</si>
  <si>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</si>
  <si>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</si>
  <si>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</si>
  <si>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</si>
  <si>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</si>
  <si>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</si>
  <si>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</si>
  <si>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</si>
  <si>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</si>
  <si>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</si>
  <si>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</si>
  <si>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</si>
  <si>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</si>
  <si>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</si>
  <si>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</si>
  <si>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</si>
  <si>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</si>
  <si>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</si>
  <si>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</si>
  <si>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</si>
  <si>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</si>
  <si>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</si>
  <si>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</si>
  <si>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</si>
  <si>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</si>
  <si>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</si>
  <si>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</si>
  <si>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</si>
  <si>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</si>
  <si>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</si>
  <si>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</si>
  <si>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</si>
  <si>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</si>
  <si>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</si>
  <si>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</si>
  <si>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</si>
  <si>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</si>
  <si>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</si>
  <si>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</si>
  <si>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</si>
  <si>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</si>
  <si>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</si>
  <si>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</si>
  <si>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</si>
  <si>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</si>
  <si>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</si>
  <si>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</si>
  <si>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</si>
  <si>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</si>
  <si>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</si>
  <si>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</si>
  <si>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</si>
  <si>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</si>
  <si>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</si>
  <si>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</si>
  <si>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</si>
  <si>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</si>
  <si>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</si>
  <si>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</si>
  <si>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</si>
  <si>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</si>
  <si>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</si>
  <si>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</si>
  <si>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</si>
  <si>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</si>
  <si>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</si>
  <si>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</si>
  <si>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</si>
  <si>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</si>
  <si>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</si>
  <si>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</si>
  <si>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</si>
  <si>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</si>
  <si>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</si>
  <si>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</si>
  <si>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</si>
  <si>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</si>
  <si>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</si>
  <si>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</si>
  <si>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</si>
  <si>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</si>
  <si>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</si>
  <si>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</si>
  <si>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</si>
  <si>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</si>
  <si>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</si>
  <si>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</si>
  <si>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</si>
  <si>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</si>
  <si>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</si>
  <si>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</si>
  <si>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</si>
  <si>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</si>
  <si>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</si>
  <si>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</si>
  <si>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</si>
  <si>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</si>
  <si>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</si>
  <si>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</si>
  <si>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</si>
  <si>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</si>
  <si>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</si>
  <si>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</si>
  <si>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</si>
  <si>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</si>
  <si>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</si>
  <si>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</si>
  <si>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</si>
  <si>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</si>
  <si>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</si>
  <si>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</si>
  <si>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</si>
  <si>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</si>
  <si>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</si>
  <si>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</si>
  <si>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</si>
  <si>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</si>
  <si>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</si>
  <si>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</si>
  <si>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</si>
  <si>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</si>
  <si>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</si>
  <si>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</si>
  <si>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</si>
  <si>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</si>
  <si>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</si>
  <si>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</si>
  <si>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</si>
  <si>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</si>
  <si>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</si>
  <si>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</si>
  <si>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</si>
  <si>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</si>
  <si>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</si>
  <si>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</si>
  <si>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</si>
  <si>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</si>
  <si>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</si>
  <si>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</si>
  <si>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</si>
  <si>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</si>
  <si>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</si>
  <si>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</si>
  <si>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</si>
  <si>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</si>
  <si>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</si>
  <si>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</si>
  <si>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</si>
  <si>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</si>
  <si>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</si>
  <si>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</si>
  <si>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</si>
  <si>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</si>
  <si>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</si>
  <si>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</si>
  <si>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</si>
  <si>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</si>
  <si>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</si>
  <si>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</si>
  <si>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</si>
  <si>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</si>
  <si>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</si>
  <si>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</si>
  <si>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</si>
  <si>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</si>
  <si>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</si>
  <si>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</si>
  <si>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</si>
  <si>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</si>
  <si>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</si>
  <si>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</si>
  <si>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</si>
  <si>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</si>
  <si>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</si>
  <si>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</si>
  <si>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</si>
  <si>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</si>
  <si>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</si>
  <si>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</si>
  <si>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</si>
  <si>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</si>
  <si>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</si>
  <si>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</si>
  <si>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</si>
  <si>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</si>
  <si>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</si>
  <si>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</si>
  <si>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</si>
  <si>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</si>
  <si>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</si>
  <si>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</si>
  <si>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</si>
  <si>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</si>
  <si>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</si>
  <si>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</si>
  <si>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</si>
  <si>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</si>
  <si>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</si>
  <si>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</si>
  <si>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</si>
  <si>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</si>
  <si>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</si>
  <si>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</si>
  <si>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</si>
  <si>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</si>
  <si>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</si>
  <si>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</si>
  <si>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</si>
  <si>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</si>
  <si>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</si>
  <si>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</si>
  <si>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</si>
  <si>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</si>
  <si>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</si>
  <si>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</si>
  <si>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</si>
  <si>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</si>
  <si>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</si>
  <si>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</si>
  <si>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</si>
  <si>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</si>
  <si>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</si>
  <si>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</si>
  <si>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</si>
  <si>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</si>
  <si>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</si>
  <si>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</si>
  <si>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</si>
  <si>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</si>
  <si>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</si>
  <si>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</si>
  <si>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</si>
  <si>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</si>
  <si>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</si>
  <si>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</si>
  <si>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</si>
  <si>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</si>
  <si>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</si>
  <si>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</si>
  <si>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</si>
  <si>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</si>
  <si>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</si>
  <si>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</si>
  <si>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</si>
  <si>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</si>
  <si>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</si>
  <si>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</si>
  <si>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</si>
  <si>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</si>
  <si>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</si>
  <si>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</si>
  <si>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</si>
  <si>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</si>
  <si>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</si>
  <si>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</si>
  <si>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</si>
  <si>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</si>
  <si>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</si>
  <si>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</si>
  <si>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</si>
  <si>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</si>
  <si>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</si>
  <si>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</si>
  <si>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</si>
  <si>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</si>
  <si>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</si>
  <si>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</si>
  <si>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</si>
  <si>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</si>
  <si>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</si>
  <si>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</si>
  <si>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</si>
  <si>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</si>
  <si>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</si>
  <si>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</si>
  <si>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</si>
  <si>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</si>
  <si>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</si>
  <si>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</si>
  <si>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</si>
  <si>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</si>
  <si>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</si>
  <si>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</si>
  <si>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</si>
  <si>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</si>
  <si>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</si>
  <si>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</si>
  <si>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</si>
  <si>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</si>
  <si>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</si>
  <si>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</si>
  <si>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</si>
  <si>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</si>
  <si>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</si>
  <si>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</si>
  <si>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</si>
  <si>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</si>
  <si>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</si>
  <si>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</si>
  <si>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</si>
  <si>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</si>
  <si>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</si>
  <si>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</si>
  <si>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</si>
  <si>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</si>
  <si>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</si>
  <si>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</si>
  <si>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</si>
  <si>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</si>
  <si>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</si>
  <si>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</si>
  <si>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</si>
  <si>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</si>
  <si>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</si>
  <si>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</si>
  <si>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</si>
  <si>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</si>
  <si>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</si>
  <si>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</si>
  <si>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</si>
  <si>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</si>
  <si>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</si>
  <si>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</si>
  <si>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</si>
  <si>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</si>
  <si>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</si>
  <si>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</si>
  <si>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</si>
  <si>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</si>
  <si>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</si>
  <si>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</si>
  <si>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</si>
  <si>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</si>
  <si>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</si>
  <si>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</si>
  <si>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</si>
  <si>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</si>
  <si>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</si>
  <si>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</si>
  <si>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</si>
  <si>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</si>
  <si>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</si>
  <si>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</si>
  <si>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</si>
  <si>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</si>
  <si>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</si>
  <si>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</si>
  <si>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</si>
  <si>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</si>
  <si>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</si>
  <si>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</si>
  <si>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</si>
  <si>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</si>
  <si>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</si>
  <si>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</si>
  <si>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</si>
  <si>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</si>
  <si>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</si>
  <si>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</si>
  <si>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</si>
  <si>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</si>
  <si>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</si>
  <si>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</si>
  <si>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</si>
  <si>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</si>
  <si>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</si>
  <si>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</si>
  <si>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</si>
  <si>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</si>
  <si>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</si>
  <si>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</si>
  <si>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</si>
  <si>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</si>
  <si>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</si>
  <si>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</si>
  <si>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</si>
  <si>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</si>
  <si>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</si>
  <si>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</si>
  <si>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</si>
  <si>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</si>
  <si>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</si>
  <si>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</si>
  <si>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</si>
  <si>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</si>
  <si>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</si>
  <si>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</si>
  <si>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</si>
  <si>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</si>
  <si>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</si>
  <si>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</si>
  <si>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</si>
  <si>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</si>
  <si>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</si>
  <si>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</si>
  <si>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</si>
  <si>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</si>
  <si>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</si>
  <si>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</si>
  <si>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</si>
  <si>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</si>
  <si>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</si>
  <si>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</si>
  <si>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</si>
  <si>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</si>
  <si>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</si>
  <si>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</si>
  <si>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</si>
  <si>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</si>
  <si>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</si>
  <si>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</si>
  <si>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</si>
  <si>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</si>
  <si>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</si>
  <si>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</si>
  <si>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</si>
  <si>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</si>
  <si>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</si>
  <si>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</si>
  <si>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</si>
  <si>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</si>
  <si>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</si>
  <si>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</si>
  <si>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</si>
  <si>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</si>
  <si>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</si>
  <si>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</si>
  <si>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</si>
  <si>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</si>
  <si>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</si>
  <si>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</si>
  <si>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</si>
  <si>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</si>
  <si>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</si>
  <si>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</si>
  <si>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</si>
  <si>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</si>
  <si>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</si>
  <si>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</si>
  <si>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</si>
  <si>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</si>
  <si>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</si>
  <si>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</si>
  <si>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</si>
  <si>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</si>
  <si>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</si>
  <si>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</si>
  <si>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</si>
  <si>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</si>
  <si>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</si>
  <si>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</si>
  <si>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</si>
  <si>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</si>
  <si>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</si>
  <si>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</si>
  <si>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</si>
  <si>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</si>
  <si>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</si>
  <si>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</si>
  <si>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</si>
  <si>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</si>
  <si>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</si>
  <si>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</si>
  <si>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</si>
  <si>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</si>
  <si>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</si>
  <si>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</si>
  <si>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</si>
  <si>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</si>
  <si>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</si>
  <si>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</si>
  <si>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</si>
  <si>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</si>
  <si>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</si>
  <si>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</si>
  <si>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</si>
  <si>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</si>
  <si>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</si>
  <si>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</si>
  <si>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</si>
  <si>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</si>
  <si>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</si>
  <si>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</si>
  <si>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</si>
  <si>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</si>
  <si>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</si>
  <si>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</si>
  <si>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</si>
  <si>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</si>
  <si>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</si>
  <si>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</si>
  <si>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</si>
  <si>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</si>
  <si>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</si>
  <si>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</si>
  <si>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</si>
  <si>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</si>
  <si>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</si>
  <si>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</si>
  <si>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</si>
  <si>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</si>
  <si>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</si>
  <si>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</si>
  <si>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</si>
  <si>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</si>
  <si>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</si>
  <si>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</si>
  <si>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</si>
  <si>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</si>
  <si>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</si>
  <si>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</si>
  <si>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</si>
  <si>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</si>
  <si>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</si>
  <si>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</si>
  <si>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</si>
  <si>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</si>
  <si>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</si>
  <si>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</si>
  <si>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</si>
  <si>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</si>
  <si>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</si>
  <si>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</si>
  <si>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</si>
  <si>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</si>
  <si>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</si>
  <si>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</si>
  <si>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</si>
  <si>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</si>
  <si>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</si>
  <si>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</si>
  <si>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</si>
  <si>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</si>
  <si>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</si>
  <si>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</si>
  <si>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</si>
  <si>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</si>
  <si>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</si>
  <si>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</si>
  <si>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</si>
  <si>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</si>
  <si>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</si>
  <si>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</si>
  <si>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</si>
  <si>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</si>
  <si>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</si>
  <si>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</si>
  <si>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</si>
  <si>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</si>
  <si>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</si>
  <si>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</si>
  <si>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</si>
  <si>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</si>
  <si>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</si>
  <si>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</si>
  <si>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</si>
  <si>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</si>
  <si>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</si>
  <si>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</si>
  <si>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</si>
  <si>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</si>
  <si>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</si>
  <si>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</si>
  <si>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</si>
  <si>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</si>
  <si>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</si>
  <si>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</si>
  <si>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</si>
  <si>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</si>
  <si>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</si>
  <si>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</si>
  <si>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</si>
  <si>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</si>
  <si>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</si>
  <si>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</si>
  <si>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</si>
  <si>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</si>
  <si>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</si>
  <si>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</si>
  <si>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</si>
  <si>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</si>
  <si>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</si>
  <si>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</si>
  <si>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</si>
  <si>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</si>
  <si>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</si>
  <si>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</si>
  <si>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</si>
  <si>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</si>
  <si>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</si>
  <si>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</si>
  <si>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</si>
  <si>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</si>
  <si>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</si>
  <si>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</si>
  <si>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</si>
  <si>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</si>
  <si>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</si>
  <si>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</si>
  <si>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</si>
  <si>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</si>
  <si>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</si>
  <si>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</si>
  <si>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</si>
  <si>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</si>
  <si>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</si>
  <si>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</si>
  <si>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</si>
  <si>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</si>
  <si>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</si>
  <si>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</si>
  <si>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</si>
  <si>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</si>
  <si>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</si>
  <si>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</si>
  <si>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</si>
  <si>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</si>
  <si>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</si>
  <si>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</si>
  <si>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</si>
  <si>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</si>
  <si>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</si>
  <si>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</si>
  <si>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</si>
  <si>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</si>
  <si>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</si>
  <si>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</si>
  <si>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</si>
  <si>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</si>
  <si>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</si>
  <si>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</si>
  <si>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</si>
  <si>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</si>
  <si>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</si>
  <si>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</si>
  <si>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</si>
  <si>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</si>
  <si>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</si>
  <si>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</si>
  <si>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</si>
  <si>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</si>
  <si>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</si>
  <si>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</si>
  <si>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</si>
  <si>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</si>
  <si>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</si>
  <si>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</si>
  <si>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</si>
  <si>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</si>
  <si>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</si>
  <si>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</si>
  <si>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</si>
  <si>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</si>
  <si>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</si>
  <si>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</si>
  <si>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</si>
  <si>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</si>
  <si>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</si>
  <si>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</si>
  <si>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</si>
  <si>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</si>
  <si>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</si>
  <si>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</si>
  <si>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</si>
  <si>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</si>
  <si>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</si>
  <si>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</si>
  <si>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</si>
  <si>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</si>
  <si>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</si>
  <si>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</si>
  <si>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</si>
  <si>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</si>
  <si>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</si>
  <si>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</si>
  <si>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</si>
  <si>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</si>
  <si>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</si>
  <si>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</si>
  <si>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</si>
  <si>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</si>
  <si>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</si>
  <si>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</si>
  <si>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</si>
  <si>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</si>
  <si>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</si>
  <si>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</si>
  <si>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</si>
  <si>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</si>
  <si>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</si>
  <si>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</si>
  <si>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</si>
  <si>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</si>
  <si>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</si>
  <si>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</si>
  <si>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</si>
  <si>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</si>
  <si>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</si>
  <si>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</si>
  <si>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</si>
  <si>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</si>
  <si>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</si>
  <si>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</si>
  <si>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</si>
  <si>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</si>
  <si>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</si>
  <si>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</si>
  <si>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</si>
  <si>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</si>
  <si>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</si>
  <si>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</si>
  <si>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</si>
  <si>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</si>
  <si>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</si>
  <si>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</si>
  <si>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</si>
  <si>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</si>
  <si>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</si>
  <si>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</si>
  <si>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</si>
  <si>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</si>
  <si>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</si>
  <si>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</si>
  <si>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</si>
  <si>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</si>
  <si>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</si>
  <si>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</si>
  <si>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</si>
  <si>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</si>
  <si>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</si>
  <si>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</si>
  <si>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</si>
  <si>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</si>
  <si>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</si>
  <si>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</si>
  <si>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</si>
  <si>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</si>
  <si>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</si>
  <si>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</si>
  <si>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</si>
  <si>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</si>
  <si>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</si>
  <si>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</si>
  <si>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</si>
  <si>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</si>
  <si>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</si>
  <si>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</si>
  <si>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</si>
  <si>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</si>
  <si>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</si>
  <si>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</si>
  <si>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</si>
  <si>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</si>
  <si>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</si>
  <si>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</si>
  <si>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</si>
  <si>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</si>
  <si>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</si>
  <si>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</si>
  <si>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</si>
  <si>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</si>
  <si>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</si>
  <si>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</si>
  <si>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</si>
  <si>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</si>
  <si>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</si>
  <si>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</si>
  <si>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</si>
  <si>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</si>
  <si>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</si>
  <si>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</si>
  <si>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</si>
  <si>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</si>
  <si>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</si>
  <si>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</si>
  <si>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</si>
  <si>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</si>
  <si>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</si>
  <si>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</si>
  <si>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</si>
  <si>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</si>
  <si>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</si>
  <si>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</si>
  <si>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</si>
  <si>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</si>
  <si>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</si>
  <si>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</si>
  <si>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</si>
  <si>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</si>
  <si>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</si>
  <si>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</si>
  <si>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</si>
  <si>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</si>
  <si>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</si>
  <si>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</si>
  <si>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</si>
  <si>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</si>
  <si>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</si>
  <si>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</si>
  <si>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</si>
  <si>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</si>
  <si>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</si>
  <si>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</si>
  <si>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</si>
  <si>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</si>
  <si>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</si>
  <si>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</si>
  <si>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</si>
  <si>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</si>
  <si>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</si>
  <si>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</si>
  <si>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</si>
  <si>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</si>
  <si>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</si>
  <si>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</si>
  <si>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</si>
  <si>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</si>
  <si>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</si>
  <si>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</si>
  <si>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</si>
  <si>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</si>
  <si>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</si>
  <si>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</si>
  <si>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</si>
  <si>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</si>
  <si>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</si>
  <si>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</si>
  <si>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</si>
  <si>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</si>
  <si>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</si>
  <si>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</si>
  <si>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</si>
  <si>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</si>
  <si>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</si>
  <si>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</si>
  <si>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</si>
  <si>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</si>
  <si>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</si>
  <si>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</si>
  <si>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</si>
  <si>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</si>
  <si>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</si>
  <si>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</si>
  <si>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</si>
  <si>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</si>
  <si>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</si>
  <si>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</si>
  <si>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</si>
  <si>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</si>
  <si>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</si>
  <si>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</si>
  <si>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</si>
  <si>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</si>
  <si>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</si>
  <si>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</si>
  <si>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</si>
  <si>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</si>
  <si>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</si>
  <si>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</si>
  <si>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</si>
  <si>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</si>
  <si>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</si>
  <si>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</si>
  <si>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</si>
  <si>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</si>
  <si>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</si>
  <si>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</si>
  <si>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</si>
  <si>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</si>
  <si>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</si>
  <si>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</si>
  <si>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</si>
  <si>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</si>
  <si>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</si>
  <si>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</si>
  <si>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</si>
  <si>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</si>
  <si>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</si>
  <si>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</si>
  <si>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</si>
  <si>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</si>
  <si>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</si>
  <si>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</si>
  <si>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</si>
  <si>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</si>
  <si>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</si>
  <si>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</si>
  <si>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</si>
  <si>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</si>
  <si>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</si>
  <si>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</si>
  <si>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</si>
  <si>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</si>
  <si>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</si>
  <si>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</si>
  <si>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</si>
  <si>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</si>
  <si>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</si>
  <si>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</si>
  <si>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</si>
  <si>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</si>
  <si>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</si>
  <si>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</si>
  <si>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</si>
  <si>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</si>
  <si>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</si>
  <si>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</si>
  <si>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</si>
  <si>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</si>
  <si>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</si>
  <si>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</si>
  <si>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</si>
  <si>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</si>
  <si>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</si>
  <si>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</si>
  <si>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</si>
  <si>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</si>
  <si>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</si>
  <si>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</si>
  <si>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</si>
  <si>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</si>
  <si>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</si>
  <si>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</si>
  <si>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</si>
  <si>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</si>
  <si>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</si>
  <si>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</si>
  <si>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</si>
  <si>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</si>
  <si>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</si>
  <si>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</si>
  <si>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</si>
  <si>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</si>
  <si>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</si>
  <si>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</si>
  <si>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</si>
  <si>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</si>
  <si>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</si>
  <si>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</si>
  <si>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</si>
  <si>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</si>
  <si>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</si>
  <si>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</si>
  <si>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</si>
  <si>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</si>
  <si>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</si>
  <si>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</si>
  <si>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</si>
  <si>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</si>
  <si>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</si>
  <si>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</si>
  <si>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</si>
  <si>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</si>
  <si>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</si>
  <si>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</si>
  <si>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</si>
  <si>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</si>
  <si>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</si>
  <si>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</si>
  <si>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</si>
  <si>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</si>
  <si>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</si>
  <si>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</si>
  <si>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</si>
  <si>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</si>
  <si>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</si>
  <si>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</si>
  <si>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</si>
  <si>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</si>
  <si>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</si>
  <si>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</si>
  <si>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</si>
  <si>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</si>
  <si>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</si>
  <si>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</si>
  <si>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</si>
  <si>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</si>
  <si>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</si>
  <si>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</si>
  <si>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</si>
  <si>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</si>
  <si>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</si>
  <si>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</si>
  <si>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</si>
  <si>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</si>
  <si>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</si>
  <si>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</si>
  <si>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</si>
  <si>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</si>
  <si>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</si>
  <si>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</si>
  <si>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</si>
  <si>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</si>
  <si>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</si>
  <si>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</si>
  <si>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</si>
  <si>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</si>
  <si>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</si>
  <si>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</si>
  <si>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</si>
  <si>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</si>
  <si>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</si>
  <si>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</si>
  <si>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</si>
  <si>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</si>
  <si>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</si>
  <si>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</si>
  <si>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</si>
  <si>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</si>
  <si>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</si>
  <si>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</si>
  <si>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</si>
  <si>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</si>
  <si>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</si>
  <si>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</si>
  <si>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</si>
  <si>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</si>
  <si>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</si>
  <si>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</si>
  <si>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</si>
  <si>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</si>
  <si>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</si>
  <si>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</si>
  <si>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</si>
  <si>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</si>
  <si>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</si>
  <si>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</si>
  <si>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</si>
  <si>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</si>
  <si>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</si>
  <si>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</si>
  <si>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</si>
  <si>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</si>
  <si>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</si>
  <si>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</si>
  <si>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</si>
  <si>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</si>
  <si>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</si>
  <si>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</si>
  <si>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</si>
  <si>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</si>
  <si>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</si>
  <si>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</si>
  <si>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</si>
  <si>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</si>
  <si>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</si>
  <si>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</si>
  <si>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</si>
  <si>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</si>
  <si>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</si>
  <si>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</si>
  <si>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</si>
  <si>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</si>
  <si>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</si>
  <si>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</si>
  <si>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</si>
  <si>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</si>
  <si>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</si>
  <si>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</si>
  <si>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</si>
  <si>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</si>
  <si>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</si>
  <si>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</si>
  <si>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</si>
  <si>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</si>
  <si>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</si>
  <si>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</si>
  <si>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</si>
  <si>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</si>
  <si>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</si>
  <si>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</si>
  <si>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</si>
  <si>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</si>
  <si>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</si>
  <si>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</si>
  <si>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</si>
  <si>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</si>
  <si>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</si>
  <si>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</si>
  <si>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</si>
  <si>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</si>
  <si>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</si>
  <si>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</si>
  <si>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</si>
  <si>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</si>
  <si>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</si>
  <si>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</si>
  <si>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</si>
  <si>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</si>
  <si>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</si>
  <si>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</si>
  <si>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</si>
  <si>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</si>
  <si>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</si>
  <si>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</si>
  <si>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</si>
  <si>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</si>
  <si>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</si>
  <si>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</si>
  <si>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</si>
  <si>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</si>
  <si>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</si>
  <si>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</si>
  <si>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</si>
  <si>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</si>
  <si>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</si>
  <si>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</si>
  <si>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</si>
  <si>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</si>
  <si>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</si>
  <si>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</si>
  <si>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</si>
  <si>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</si>
  <si>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</si>
  <si>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</si>
  <si>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</si>
  <si>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</si>
  <si>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</si>
  <si>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</si>
  <si>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</si>
  <si>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</si>
  <si>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</si>
  <si>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</si>
  <si>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</si>
  <si>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</si>
  <si>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</si>
  <si>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</si>
  <si>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</si>
  <si>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</si>
  <si>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</si>
  <si>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</si>
  <si>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</si>
  <si>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</si>
  <si>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</si>
  <si>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</si>
  <si>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</si>
  <si>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</si>
  <si>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</si>
  <si>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</si>
  <si>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</si>
  <si>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</si>
  <si>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</si>
  <si>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</si>
  <si>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</si>
  <si>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</si>
  <si>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</si>
  <si>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</si>
  <si>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</si>
  <si>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</si>
  <si>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</si>
  <si>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</si>
  <si>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</si>
  <si>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</si>
  <si>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</si>
  <si>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</si>
  <si>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</si>
  <si>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</si>
  <si>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</si>
  <si>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</si>
  <si>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</si>
  <si>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</si>
  <si>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</si>
  <si>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</si>
  <si>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</si>
  <si>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</si>
  <si>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</si>
  <si>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</si>
  <si>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</si>
  <si>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</si>
  <si>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</si>
  <si>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</si>
  <si>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</si>
  <si>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</si>
  <si>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</si>
  <si>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</si>
  <si>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</si>
  <si>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</si>
  <si>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</si>
  <si>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</si>
  <si>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</si>
  <si>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</si>
  <si>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</si>
  <si>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</si>
  <si>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</si>
  <si>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</si>
  <si>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</si>
  <si>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</si>
  <si>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</si>
  <si>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</si>
  <si>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</si>
  <si>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</si>
  <si>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</si>
  <si>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</si>
  <si>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</si>
  <si>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</si>
  <si>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</si>
  <si>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</si>
  <si>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</si>
  <si>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</si>
  <si>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</si>
  <si>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</si>
  <si>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</si>
  <si>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</si>
  <si>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</si>
  <si>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</si>
  <si>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</si>
  <si>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</si>
  <si>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</si>
  <si>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</si>
  <si>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</si>
  <si>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</si>
  <si>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</si>
  <si>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</si>
  <si>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</si>
  <si>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</si>
  <si>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</si>
  <si>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</si>
  <si>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</si>
  <si>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</si>
  <si>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</si>
  <si>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</si>
  <si>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</si>
  <si>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</si>
  <si>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</si>
  <si>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</si>
  <si>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</si>
  <si>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</si>
  <si>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</si>
  <si>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</si>
  <si>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</si>
  <si>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</si>
  <si>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</si>
  <si>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</si>
  <si>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</si>
  <si>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</si>
  <si>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</si>
  <si>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</si>
  <si>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</si>
  <si>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</si>
  <si>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</si>
  <si>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</si>
  <si>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</si>
  <si>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</si>
  <si>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</si>
  <si>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</si>
  <si>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</si>
  <si>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</si>
  <si>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</si>
  <si>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</si>
  <si>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</si>
  <si>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</si>
  <si>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</si>
  <si>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</si>
  <si>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</si>
  <si>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</si>
  <si>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</si>
  <si>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</si>
  <si>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</si>
  <si>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</si>
  <si>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</si>
  <si>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</si>
  <si>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</si>
  <si>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</si>
  <si>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</si>
  <si>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</si>
  <si>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</si>
  <si>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</si>
  <si>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</si>
  <si>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</si>
  <si>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</si>
  <si>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</si>
  <si>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</si>
  <si>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</si>
  <si>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</si>
  <si>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</si>
  <si>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</si>
  <si>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</si>
  <si>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</si>
  <si>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</si>
  <si>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</si>
  <si>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</si>
  <si>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</si>
  <si>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</si>
  <si>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</si>
  <si>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</si>
  <si>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</si>
  <si>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</si>
  <si>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</si>
  <si>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</si>
  <si>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</si>
  <si>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</si>
  <si>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</si>
  <si>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</si>
  <si>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</si>
  <si>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</si>
  <si>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</si>
  <si>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</si>
  <si>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</si>
  <si>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</si>
  <si>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</si>
  <si>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</si>
  <si>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</si>
  <si>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</si>
  <si>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</si>
  <si>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</si>
  <si>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</si>
  <si>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</si>
  <si>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</si>
  <si>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</si>
  <si>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</si>
  <si>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</si>
  <si>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</si>
  <si>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</si>
  <si>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</si>
  <si>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</si>
  <si>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</si>
  <si>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</si>
  <si>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</si>
  <si>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</si>
  <si>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</si>
  <si>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</si>
  <si>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</si>
  <si>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</si>
  <si>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</si>
  <si>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</si>
  <si>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</si>
  <si>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</si>
  <si>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</si>
  <si>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</si>
  <si>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</si>
  <si>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</si>
  <si>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</si>
  <si>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</si>
  <si>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</si>
  <si>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</si>
  <si>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</si>
  <si>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</si>
  <si>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</si>
  <si>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</si>
  <si>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</si>
  <si>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</si>
  <si>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</si>
  <si>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</si>
  <si>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</si>
  <si>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</si>
  <si>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</si>
  <si>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</si>
  <si>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</si>
  <si>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</si>
  <si>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</si>
  <si>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</si>
  <si>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</si>
  <si>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</si>
  <si>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</si>
  <si>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</si>
  <si>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</si>
  <si>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</si>
  <si>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</si>
  <si>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</si>
  <si>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</si>
  <si>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</si>
  <si>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</si>
  <si>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</si>
  <si>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</si>
  <si>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</si>
  <si>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</si>
  <si>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</si>
  <si>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</si>
  <si>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</si>
  <si>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</si>
  <si>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</si>
  <si>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</si>
  <si>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</si>
  <si>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</si>
  <si>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</si>
  <si>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</si>
  <si>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</si>
  <si>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</si>
  <si>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</si>
  <si>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</si>
  <si>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</si>
  <si>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</si>
  <si>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</si>
  <si>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</si>
  <si>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</si>
  <si>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</si>
  <si>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</si>
  <si>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</si>
  <si>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</si>
  <si>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</si>
  <si>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</si>
  <si>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</si>
  <si>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</si>
  <si>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</si>
  <si>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</si>
  <si>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</si>
  <si>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</si>
  <si>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</si>
  <si>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</si>
  <si>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</si>
  <si>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</si>
  <si>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</si>
  <si>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</si>
  <si>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</si>
  <si>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</si>
  <si>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</si>
  <si>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</si>
  <si>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</si>
  <si>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</si>
  <si>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</si>
  <si>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</si>
  <si>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</si>
  <si>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</si>
  <si>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</si>
  <si>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</si>
  <si>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</si>
  <si>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</si>
  <si>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</si>
  <si>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</si>
  <si>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</si>
  <si>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</si>
  <si>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</si>
  <si>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</si>
  <si>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</si>
  <si>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</si>
  <si>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</si>
  <si>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</si>
  <si>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</si>
  <si>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</si>
  <si>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</si>
  <si>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</si>
  <si>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</si>
  <si>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</si>
  <si>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</si>
  <si>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</si>
  <si>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</si>
  <si>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</si>
  <si>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</si>
  <si>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</si>
  <si>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</si>
  <si>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</si>
  <si>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</si>
  <si>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</si>
  <si>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</si>
  <si>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</si>
  <si>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</si>
  <si>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</si>
  <si>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</si>
  <si>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</si>
  <si>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</si>
  <si>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</si>
  <si>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</si>
  <si>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</si>
  <si>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</si>
  <si>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</si>
  <si>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</si>
  <si>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</si>
  <si>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</si>
  <si>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</si>
  <si>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</si>
  <si>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</si>
  <si>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</si>
  <si>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</si>
  <si>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</si>
  <si>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</si>
  <si>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</si>
  <si>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</si>
  <si>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</si>
  <si>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</si>
  <si>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</si>
  <si>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</si>
  <si>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</si>
  <si>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</si>
  <si>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</si>
  <si>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</si>
  <si>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</si>
  <si>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</si>
  <si>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</si>
  <si>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</si>
  <si>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</si>
  <si>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</si>
  <si>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</si>
  <si>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</si>
  <si>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</si>
  <si>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</si>
  <si>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</si>
  <si>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</si>
  <si>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</si>
  <si>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</si>
  <si>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</si>
  <si>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</si>
  <si>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</si>
  <si>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</si>
  <si>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</si>
  <si>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</si>
  <si>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</si>
  <si>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</si>
  <si>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</si>
  <si>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</si>
  <si>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</si>
  <si>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</si>
  <si>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</si>
  <si>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</si>
  <si>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</si>
  <si>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</si>
  <si>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</si>
  <si>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</si>
  <si>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</si>
  <si>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</si>
  <si>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</si>
  <si>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</si>
  <si>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</si>
  <si>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</si>
  <si>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</si>
  <si>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</si>
  <si>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</si>
  <si>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</si>
  <si>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</si>
  <si>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</si>
  <si>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</si>
  <si>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</si>
  <si>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</si>
  <si>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</si>
  <si>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</si>
  <si>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</si>
  <si>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</si>
  <si>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</si>
  <si>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</si>
  <si>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</si>
  <si>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</si>
  <si>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</si>
  <si>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</si>
  <si>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</si>
  <si>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</si>
  <si>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</si>
  <si>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</si>
  <si>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</si>
  <si>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</si>
  <si>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</si>
  <si>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</si>
  <si>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</si>
  <si>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</si>
  <si>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</si>
  <si>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</si>
  <si>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</si>
  <si>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</si>
  <si>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</si>
  <si>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</si>
  <si>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</si>
  <si>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</si>
  <si>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</si>
  <si>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</si>
  <si>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</si>
  <si>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</si>
  <si>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</si>
  <si>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</si>
  <si>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</si>
  <si>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</si>
  <si>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</si>
  <si>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</si>
  <si>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</si>
  <si>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</si>
  <si>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</si>
  <si>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</si>
  <si>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</si>
  <si>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</si>
  <si>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</si>
  <si>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</si>
  <si>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</si>
  <si>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</si>
  <si>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</si>
  <si>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</si>
  <si>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</si>
  <si>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</si>
  <si>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</si>
  <si>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</si>
  <si>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</si>
  <si>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</si>
  <si>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</si>
  <si>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</si>
  <si>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</si>
  <si>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</si>
  <si>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</si>
  <si>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</si>
  <si>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</si>
  <si>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</si>
  <si>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</si>
  <si>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</si>
  <si>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</si>
  <si>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</si>
  <si>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</si>
  <si>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</si>
  <si>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</si>
  <si>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</si>
  <si>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</si>
  <si>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</si>
  <si>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</si>
  <si>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</si>
  <si>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</si>
  <si>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</si>
  <si>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</si>
  <si>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</si>
  <si>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</si>
  <si>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</si>
  <si>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</si>
  <si>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</si>
  <si>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</si>
  <si>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</si>
  <si>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</si>
  <si>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</si>
  <si>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</si>
  <si>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</si>
  <si>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</si>
  <si>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</si>
  <si>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</si>
  <si>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</si>
  <si>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</si>
  <si>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</si>
  <si>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</si>
  <si>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</si>
  <si>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</si>
  <si>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</si>
  <si>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</si>
  <si>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</si>
  <si>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</si>
  <si>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</si>
  <si>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</si>
  <si>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</si>
  <si>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</si>
  <si>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</si>
  <si>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</si>
  <si>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</si>
  <si>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</si>
  <si>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</si>
  <si>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</si>
  <si>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</si>
  <si>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</si>
  <si>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</si>
  <si>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</si>
  <si>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</si>
  <si>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</si>
  <si>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</si>
  <si>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</si>
  <si>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</si>
  <si>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</si>
  <si>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</si>
  <si>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</si>
  <si>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</si>
  <si>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</si>
  <si>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</si>
  <si>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</si>
  <si>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</si>
  <si>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</si>
  <si>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</si>
  <si>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</si>
  <si>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</si>
  <si>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</si>
  <si>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</si>
  <si>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</si>
  <si>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</si>
  <si>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</si>
  <si>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</si>
  <si>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</si>
  <si>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</si>
  <si>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</si>
  <si>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</si>
  <si>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</si>
  <si>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</si>
  <si>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</si>
  <si>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</si>
  <si>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</si>
  <si>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</si>
  <si>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</si>
  <si>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</si>
  <si>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</si>
  <si>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</si>
  <si>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</si>
  <si>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</si>
  <si>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</si>
  <si>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</si>
  <si>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</si>
  <si>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</si>
  <si>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</si>
  <si>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</si>
  <si>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</si>
  <si>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</si>
  <si>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</si>
  <si>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</si>
  <si>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</si>
  <si>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</si>
  <si>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</si>
  <si>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</si>
  <si>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</si>
  <si>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</si>
  <si>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</si>
  <si>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</si>
  <si>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</si>
  <si>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</si>
  <si>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</si>
  <si>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</si>
  <si>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</si>
  <si>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</si>
  <si>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</si>
  <si>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</si>
  <si>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</si>
  <si>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</si>
  <si>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</si>
  <si>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</si>
  <si>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</si>
  <si>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</si>
  <si>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</si>
  <si>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</si>
  <si>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</si>
  <si>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</si>
  <si>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</si>
  <si>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</si>
  <si>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</si>
  <si>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</si>
  <si>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</si>
  <si>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</si>
  <si>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</si>
  <si>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</si>
  <si>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</si>
  <si>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</si>
  <si>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</si>
  <si>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</si>
  <si>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</si>
  <si>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</si>
  <si>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</si>
  <si>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</si>
  <si>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</si>
  <si>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</si>
  <si>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</si>
  <si>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</si>
  <si>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</si>
  <si>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</si>
  <si>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</si>
  <si>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</si>
  <si>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</si>
  <si>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</si>
  <si>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</si>
  <si>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</si>
  <si>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</si>
  <si>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</si>
  <si>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</si>
  <si>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</si>
  <si>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</si>
  <si>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</si>
  <si>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</si>
  <si>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</si>
  <si>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</si>
  <si>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</si>
  <si>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</si>
  <si>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</si>
  <si>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</si>
  <si>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</si>
  <si>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</si>
  <si>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</si>
  <si>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</si>
  <si>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</si>
  <si>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</si>
  <si>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</si>
  <si>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</si>
  <si>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</si>
  <si>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</si>
  <si>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</si>
  <si>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</si>
  <si>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</si>
  <si>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</si>
  <si>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</si>
  <si>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</si>
  <si>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</si>
  <si>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</si>
  <si>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</si>
  <si>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</si>
  <si>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</si>
  <si>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</si>
  <si>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</si>
  <si>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</si>
  <si>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</si>
  <si>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</si>
  <si>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</si>
  <si>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</si>
  <si>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</si>
  <si>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</si>
  <si>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</si>
  <si>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</si>
  <si>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</si>
  <si>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</si>
  <si>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</si>
  <si>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</si>
  <si>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</si>
  <si>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</si>
  <si>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</si>
  <si>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</si>
  <si>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</si>
  <si>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</si>
  <si>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</si>
  <si>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</si>
  <si>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</si>
  <si>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</si>
  <si>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</si>
  <si>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</si>
  <si>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</si>
  <si>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</si>
  <si>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</si>
  <si>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</si>
  <si>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</si>
  <si>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</si>
  <si>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</si>
  <si>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</si>
  <si>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</si>
  <si>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</si>
  <si>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</si>
  <si>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</si>
  <si>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</si>
  <si>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</si>
  <si>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</si>
  <si>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</si>
  <si>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</si>
  <si>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</si>
  <si>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</si>
  <si>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</si>
  <si>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</si>
  <si>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</si>
  <si>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</si>
  <si>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</si>
  <si>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</si>
  <si>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</si>
  <si>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</si>
  <si>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</si>
  <si>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</si>
  <si>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</si>
  <si>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</si>
  <si>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</si>
  <si>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</si>
  <si>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</si>
  <si>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</si>
  <si>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</si>
  <si>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</si>
  <si>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</si>
  <si>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</si>
  <si>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</si>
  <si>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</si>
  <si>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</si>
  <si>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</si>
  <si>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</si>
  <si>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</si>
  <si>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</si>
  <si>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</si>
  <si>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</si>
  <si>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</si>
  <si>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</si>
  <si>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</si>
  <si>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</si>
  <si>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</si>
  <si>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</si>
  <si>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</si>
  <si>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</si>
  <si>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</si>
  <si>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</si>
  <si>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</si>
  <si>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</si>
  <si>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</si>
  <si>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</si>
  <si>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</si>
  <si>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</si>
  <si>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</si>
  <si>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</si>
  <si>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</si>
  <si>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</si>
  <si>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</si>
  <si>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</si>
  <si>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</si>
  <si>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</si>
  <si>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</si>
  <si>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</si>
  <si>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</si>
  <si>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</si>
  <si>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</si>
  <si>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</si>
  <si>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</si>
  <si>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</si>
  <si>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</si>
  <si>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</si>
  <si>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</si>
  <si>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</si>
  <si>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</si>
  <si>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</si>
  <si>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</si>
  <si>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</si>
  <si>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</si>
  <si>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</si>
  <si>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</si>
  <si>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</si>
  <si>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</si>
  <si>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</si>
  <si>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</si>
  <si>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</si>
  <si>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</si>
  <si>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</si>
  <si>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</si>
  <si>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</si>
  <si>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</si>
  <si>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</si>
  <si>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</si>
  <si>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</si>
  <si>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</si>
  <si>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</si>
  <si>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</si>
  <si>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</si>
  <si>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</si>
  <si>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</si>
  <si>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</si>
  <si>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</si>
  <si>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</si>
  <si>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</si>
  <si>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</si>
  <si>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</si>
  <si>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</si>
  <si>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</si>
  <si>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</si>
  <si>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</si>
  <si>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</si>
  <si>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</si>
  <si>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</si>
  <si>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</si>
  <si>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</si>
  <si>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</si>
  <si>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</si>
  <si>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</si>
  <si>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</si>
  <si>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</si>
  <si>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</si>
  <si>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</si>
  <si>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</si>
  <si>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</si>
  <si>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</si>
  <si>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</si>
  <si>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</si>
  <si>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</si>
  <si>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</si>
  <si>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</si>
  <si>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</si>
  <si>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</si>
  <si>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</si>
  <si>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</si>
  <si>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</si>
  <si>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</si>
  <si>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</si>
  <si>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</si>
  <si>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</si>
  <si>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</si>
  <si>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</si>
  <si>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</si>
  <si>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</si>
  <si>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</si>
  <si>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</si>
  <si>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</si>
  <si>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</si>
  <si>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</si>
  <si>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</si>
  <si>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</si>
  <si>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</si>
  <si>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</si>
  <si>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</si>
  <si>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</si>
  <si>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</si>
  <si>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</si>
  <si>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</si>
  <si>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</si>
  <si>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</si>
  <si>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</si>
  <si>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</si>
  <si>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</si>
  <si>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</si>
  <si>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</si>
  <si>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</si>
  <si>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</si>
  <si>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</si>
  <si>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</si>
  <si>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</si>
  <si>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</si>
  <si>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</si>
  <si>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</si>
  <si>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</si>
  <si>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</si>
  <si>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</si>
  <si>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</si>
  <si>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</si>
  <si>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</si>
  <si>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</si>
  <si>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</si>
  <si>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</si>
  <si>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</si>
  <si>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</si>
  <si>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</si>
  <si>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</si>
  <si>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</si>
  <si>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</si>
  <si>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</si>
  <si>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</si>
  <si>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</si>
  <si>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</si>
  <si>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</si>
  <si>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</si>
  <si>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</si>
  <si>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</si>
  <si>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</si>
  <si>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</si>
  <si>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</si>
  <si>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</si>
  <si>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</si>
  <si>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</si>
  <si>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</si>
  <si>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</si>
  <si>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</si>
  <si>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</si>
  <si>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</si>
  <si>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</si>
  <si>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</si>
  <si>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</si>
  <si>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</si>
  <si>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</si>
  <si>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</si>
  <si>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</si>
  <si>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</si>
  <si>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</si>
  <si>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</si>
  <si>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</si>
  <si>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</si>
  <si>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</si>
  <si>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</si>
  <si>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</si>
  <si>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</si>
  <si>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</si>
  <si>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</si>
  <si>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</si>
  <si>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</si>
  <si>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</si>
  <si>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</si>
  <si>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</si>
  <si>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</si>
  <si>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</si>
  <si>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</si>
  <si>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</si>
  <si>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</si>
  <si>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</si>
  <si>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</si>
  <si>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</si>
  <si>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</si>
  <si>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</si>
  <si>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</si>
  <si>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</si>
  <si>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</si>
  <si>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</si>
  <si>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</si>
  <si>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</si>
  <si>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</si>
  <si>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</si>
  <si>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</si>
  <si>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</si>
  <si>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</si>
  <si>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</si>
  <si>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</si>
  <si>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</si>
  <si>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</si>
  <si>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</si>
  <si>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</si>
  <si>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</si>
  <si>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</si>
  <si>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</si>
  <si>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</si>
  <si>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</si>
  <si>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</si>
  <si>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</si>
  <si>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</si>
  <si>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</si>
  <si>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</si>
  <si>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</si>
  <si>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</si>
  <si>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</si>
  <si>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</si>
  <si>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</si>
  <si>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</si>
  <si>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</si>
  <si>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</si>
  <si>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</si>
  <si>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</si>
  <si>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</si>
  <si>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</si>
  <si>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</si>
  <si>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</si>
  <si>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</si>
  <si>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</si>
  <si>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</si>
  <si>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</si>
  <si>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</si>
  <si>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</si>
  <si>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</si>
  <si>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</si>
  <si>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</si>
  <si>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</si>
  <si>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</si>
  <si>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</si>
  <si>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</si>
  <si>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</si>
  <si>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</si>
  <si>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</si>
  <si>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</si>
  <si>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</si>
  <si>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</si>
  <si>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</si>
  <si>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</si>
  <si>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</si>
  <si>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</si>
  <si>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</si>
  <si>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</si>
  <si>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</si>
  <si>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</si>
  <si>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</si>
  <si>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</si>
  <si>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</si>
  <si>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</si>
  <si>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</si>
  <si>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</si>
  <si>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</si>
  <si>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</si>
  <si>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</si>
  <si>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</si>
  <si>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</si>
  <si>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</si>
  <si>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</si>
  <si>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</si>
  <si>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</si>
  <si>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</si>
  <si>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</si>
  <si>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</si>
  <si>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</si>
  <si>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</si>
  <si>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</si>
  <si>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</si>
  <si>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</si>
  <si>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</si>
  <si>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</si>
  <si>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</si>
  <si>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</si>
  <si>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</si>
  <si>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</si>
  <si>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</si>
  <si>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</si>
  <si>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</si>
  <si>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</si>
  <si>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</si>
  <si>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</si>
  <si>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</si>
  <si>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</si>
  <si>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</si>
  <si>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</si>
  <si>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</si>
  <si>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</si>
  <si>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</si>
  <si>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</si>
  <si>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</si>
  <si>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</si>
  <si>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</si>
  <si>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</si>
  <si>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</si>
  <si>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</si>
  <si>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</si>
  <si>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</si>
  <si>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</si>
  <si>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</si>
  <si>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</si>
  <si>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</si>
  <si>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</si>
  <si>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</si>
  <si>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</si>
  <si>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</si>
  <si>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</si>
  <si>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</si>
  <si>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</si>
  <si>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</si>
  <si>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</si>
  <si>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</si>
  <si>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</si>
  <si>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</si>
  <si>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</si>
  <si>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</si>
  <si>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</si>
  <si>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</si>
  <si>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</si>
  <si>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</si>
  <si>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</si>
  <si>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</si>
  <si>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</si>
  <si>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</si>
  <si>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</si>
  <si>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</si>
  <si>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</si>
  <si>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</si>
  <si>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</si>
  <si>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</si>
  <si>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</si>
  <si>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</si>
  <si>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</si>
  <si>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</si>
  <si>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</si>
  <si>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</si>
  <si>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</si>
  <si>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</si>
  <si>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</si>
  <si>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</si>
  <si>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</si>
  <si>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</si>
  <si>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</si>
  <si>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</si>
  <si>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</si>
  <si>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</si>
  <si>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</si>
  <si>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</si>
  <si>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</si>
  <si>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</si>
  <si>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</si>
  <si>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</si>
  <si>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</si>
  <si>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</si>
  <si>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</si>
  <si>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</si>
  <si>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</si>
  <si>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</si>
  <si>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</si>
  <si>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</si>
  <si>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</si>
  <si>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</si>
  <si>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</si>
  <si>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</si>
  <si>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</si>
  <si>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</si>
  <si>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</si>
  <si>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</si>
  <si>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</si>
  <si>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</si>
  <si>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</si>
  <si>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</si>
  <si>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</si>
  <si>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</si>
  <si>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</si>
  <si>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</si>
  <si>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</si>
  <si>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</si>
  <si>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</si>
  <si>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</si>
  <si>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</si>
  <si>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</si>
  <si>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</si>
  <si>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</si>
  <si>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</si>
  <si>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</si>
  <si>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</si>
  <si>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</si>
  <si>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</si>
  <si>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</si>
  <si>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</si>
  <si>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</si>
  <si>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</si>
  <si>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</si>
  <si>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</si>
  <si>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</si>
  <si>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</si>
  <si>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</si>
  <si>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</si>
  <si>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</si>
  <si>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</si>
  <si>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</si>
  <si>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</si>
  <si>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</si>
  <si>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</si>
  <si>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</si>
  <si>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</si>
  <si>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</si>
  <si>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</si>
  <si>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</si>
  <si>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</si>
  <si>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</si>
  <si>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</si>
  <si>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</si>
  <si>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</si>
  <si>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</si>
  <si>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</si>
  <si>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</si>
  <si>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</si>
  <si>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</si>
  <si>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</si>
  <si>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</si>
  <si>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</si>
  <si>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</si>
  <si>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</si>
  <si>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</si>
  <si>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</si>
  <si>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</si>
  <si>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</si>
  <si>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</si>
  <si>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</si>
  <si>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</si>
  <si>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</si>
  <si>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</si>
  <si>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</si>
  <si>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</si>
  <si>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</si>
  <si>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</si>
  <si>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</si>
  <si>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</si>
  <si>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</si>
  <si>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</si>
  <si>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</si>
  <si>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</si>
  <si>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</si>
  <si>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</si>
  <si>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</si>
  <si>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</si>
  <si>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</si>
  <si>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</si>
  <si>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</si>
  <si>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</si>
  <si>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</si>
  <si>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</si>
  <si>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</si>
  <si>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</si>
  <si>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</si>
  <si>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</si>
  <si>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</si>
  <si>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</si>
  <si>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</si>
  <si>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</si>
  <si>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</si>
  <si>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</si>
  <si>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</si>
  <si>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</si>
  <si>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</si>
  <si>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</si>
  <si>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</si>
  <si>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</si>
  <si>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</si>
  <si>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</si>
  <si>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</si>
  <si>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</si>
  <si>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</si>
  <si>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</si>
  <si>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</si>
  <si>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</si>
  <si>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</si>
  <si>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</si>
  <si>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</si>
  <si>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</si>
  <si>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</si>
  <si>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</si>
  <si>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</si>
  <si>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</si>
  <si>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</si>
  <si>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</si>
  <si>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</si>
  <si>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</si>
  <si>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</si>
  <si>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</si>
  <si>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</si>
  <si>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</si>
  <si>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</si>
  <si>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</si>
  <si>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</si>
  <si>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</si>
  <si>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</si>
  <si>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</si>
  <si>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</si>
  <si>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</si>
  <si>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</si>
  <si>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</si>
  <si>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</si>
  <si>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</si>
  <si>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</si>
  <si>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</si>
  <si>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</si>
  <si>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</si>
  <si>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</si>
  <si>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</si>
  <si>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</si>
  <si>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</si>
  <si>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</si>
  <si>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</si>
  <si>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</si>
  <si>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</si>
  <si>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</si>
  <si>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</si>
  <si>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</si>
  <si>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</si>
  <si>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</si>
  <si>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</si>
  <si>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</si>
  <si>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</si>
  <si>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</si>
  <si>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</si>
  <si>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</si>
  <si>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</si>
  <si>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</si>
  <si>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</si>
  <si>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</si>
  <si>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</si>
  <si>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</si>
  <si>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</si>
  <si>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</si>
  <si>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</si>
  <si>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</si>
  <si>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</si>
  <si>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</si>
  <si>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</si>
  <si>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</si>
  <si>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</si>
  <si>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</si>
  <si>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</si>
  <si>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</si>
  <si>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</si>
  <si>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</si>
  <si>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</si>
  <si>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</si>
  <si>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</si>
  <si>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</si>
  <si>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</si>
  <si>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</si>
  <si>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</si>
  <si>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</si>
  <si>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</si>
  <si>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</si>
  <si>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</si>
  <si>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</si>
  <si>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</si>
  <si>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</si>
  <si>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</si>
  <si>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</si>
  <si>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</si>
  <si>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</si>
  <si>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</si>
  <si>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</si>
  <si>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</si>
  <si>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</si>
  <si>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</si>
  <si>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</si>
  <si>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</si>
  <si>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</si>
  <si>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</si>
  <si>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</si>
  <si>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</si>
  <si>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</si>
  <si>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</si>
  <si>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</si>
  <si>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</si>
  <si>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</si>
  <si>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</si>
  <si>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</si>
  <si>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</si>
  <si>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</si>
  <si>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</si>
  <si>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</si>
  <si>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</si>
  <si>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</si>
  <si>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</si>
  <si>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</si>
  <si>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</si>
  <si>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</si>
  <si>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</si>
  <si>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</si>
  <si>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</si>
  <si>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</si>
  <si>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</si>
  <si>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</si>
  <si>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</si>
  <si>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</si>
  <si>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</si>
  <si>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</si>
  <si>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</si>
  <si>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</si>
  <si>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</si>
  <si>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</si>
  <si>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</si>
  <si>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</si>
  <si>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</si>
  <si>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</si>
  <si>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</si>
  <si>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</si>
  <si>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</si>
  <si>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</si>
  <si>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</si>
  <si>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</si>
  <si>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</si>
  <si>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</si>
  <si>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</si>
  <si>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</si>
  <si>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</si>
  <si>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</si>
  <si>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</si>
  <si>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</si>
  <si>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</si>
  <si>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</si>
  <si>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</si>
  <si>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</si>
  <si>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</si>
  <si>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</si>
  <si>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</si>
  <si>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</si>
  <si>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</si>
  <si>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</si>
  <si>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</si>
  <si>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</si>
  <si>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</si>
  <si>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</si>
  <si>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</si>
  <si>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</si>
  <si>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</si>
  <si>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</si>
  <si>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</si>
  <si>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</si>
  <si>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</si>
  <si>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</si>
  <si>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</si>
  <si>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</si>
  <si>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</si>
  <si>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</si>
  <si>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</si>
  <si>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</si>
  <si>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</si>
  <si>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</si>
  <si>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</si>
  <si>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</si>
  <si>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</si>
  <si>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</si>
  <si>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</si>
  <si>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</si>
  <si>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</si>
  <si>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</si>
  <si>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</si>
  <si>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</si>
  <si>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</si>
  <si>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</si>
  <si>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</si>
  <si>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</si>
  <si>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</si>
  <si>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</si>
  <si>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</si>
  <si>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</si>
  <si>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</si>
  <si>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</si>
  <si>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</si>
  <si>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</si>
  <si>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</si>
  <si>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</si>
  <si>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</si>
  <si>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</si>
  <si>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</si>
  <si>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</si>
  <si>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</si>
  <si>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</si>
  <si>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</si>
  <si>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</si>
  <si>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</si>
  <si>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</si>
  <si>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</si>
  <si>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</si>
  <si>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</si>
  <si>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</si>
  <si>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</si>
  <si>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</si>
  <si>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</si>
  <si>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</si>
  <si>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</si>
  <si>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</si>
  <si>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</si>
  <si>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</si>
  <si>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</si>
  <si>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</si>
  <si>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</si>
  <si>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</si>
  <si>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</si>
  <si>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</si>
  <si>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</si>
  <si>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</si>
  <si>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</si>
  <si>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</si>
  <si>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</si>
  <si>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</si>
  <si>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</si>
  <si>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</si>
  <si>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</si>
  <si>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</si>
  <si>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</si>
  <si>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</si>
  <si>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</si>
  <si>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</si>
  <si>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</si>
  <si>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</si>
  <si>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</si>
  <si>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</si>
  <si>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</si>
  <si>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</si>
  <si>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</si>
  <si>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</si>
  <si>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</si>
  <si>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</si>
  <si>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</si>
  <si>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</si>
  <si>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</si>
  <si>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</si>
  <si>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</si>
  <si>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</si>
  <si>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</si>
  <si>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</si>
  <si>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</si>
  <si>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</si>
  <si>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</si>
  <si>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</si>
  <si>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</si>
  <si>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</si>
  <si>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</si>
  <si>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</si>
  <si>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</si>
  <si>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</si>
  <si>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</si>
  <si>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</si>
  <si>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</si>
  <si>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</si>
  <si>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</si>
  <si>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</si>
  <si>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</si>
  <si>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</si>
  <si>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</si>
  <si>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</si>
  <si>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</si>
  <si>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</si>
  <si>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</si>
  <si>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</si>
  <si>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</si>
  <si>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</si>
  <si>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</si>
  <si>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</si>
  <si>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</si>
  <si>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</si>
  <si>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</si>
  <si>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</si>
  <si>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</si>
  <si>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</si>
  <si>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</si>
  <si>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</si>
  <si>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</si>
  <si>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</si>
  <si>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</si>
  <si>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</si>
  <si>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</si>
  <si>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</si>
  <si>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</si>
  <si>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</si>
  <si>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</si>
  <si>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</si>
  <si>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</si>
  <si>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</si>
  <si>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</si>
  <si>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</si>
  <si>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</si>
  <si>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</si>
  <si>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</si>
  <si>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</si>
  <si>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</si>
  <si>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</si>
  <si>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</si>
  <si>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</si>
  <si>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</si>
  <si>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</si>
  <si>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</si>
  <si>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</si>
  <si>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</si>
  <si>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</si>
  <si>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</si>
  <si>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</si>
  <si>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</si>
  <si>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</si>
  <si>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</si>
  <si>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</si>
  <si>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</si>
  <si>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</si>
  <si>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</si>
  <si>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</si>
  <si>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</si>
  <si>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</si>
  <si>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</si>
  <si>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</si>
  <si>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</si>
  <si>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</si>
  <si>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</si>
  <si>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</si>
  <si>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</si>
  <si>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</si>
  <si>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</si>
  <si>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</si>
  <si>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</si>
  <si>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</si>
  <si>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</si>
  <si>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</si>
  <si>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</si>
  <si>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</si>
  <si>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</si>
  <si>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</si>
  <si>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</si>
  <si>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</si>
  <si>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</si>
  <si>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</si>
  <si>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</si>
  <si>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</si>
  <si>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</si>
  <si>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</si>
  <si>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</si>
  <si>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</si>
  <si>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</si>
  <si>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</si>
  <si>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</si>
  <si>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</si>
  <si>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</si>
  <si>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</si>
  <si>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</si>
  <si>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</si>
  <si>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</si>
  <si>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</si>
  <si>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</si>
  <si>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</si>
  <si>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</si>
  <si>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</si>
  <si>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</si>
  <si>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</si>
  <si>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</si>
  <si>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</si>
  <si>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</si>
  <si>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</si>
  <si>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</si>
  <si>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</si>
  <si>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</si>
  <si>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</si>
  <si>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</si>
  <si>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</si>
  <si>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</si>
  <si>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</si>
  <si>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</si>
  <si>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</si>
  <si>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</si>
  <si>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</si>
  <si>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</si>
  <si>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</si>
  <si>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</si>
  <si>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</si>
  <si>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</si>
  <si>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</si>
  <si>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</si>
  <si>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</si>
  <si>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</si>
  <si>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</si>
  <si>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</si>
  <si>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</si>
  <si>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</si>
  <si>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</si>
  <si>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</si>
  <si>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</si>
  <si>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</si>
  <si>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</si>
  <si>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</si>
  <si>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</si>
  <si>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</si>
  <si>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</si>
  <si>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</si>
  <si>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</si>
  <si>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</si>
  <si>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</si>
  <si>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</si>
  <si>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</si>
  <si>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</si>
  <si>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</si>
  <si>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</si>
  <si>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</si>
  <si>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</si>
  <si>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</si>
  <si>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</si>
  <si>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</si>
  <si>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</si>
  <si>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</si>
  <si>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</si>
  <si>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</si>
  <si>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</si>
  <si>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</si>
  <si>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</si>
  <si>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</si>
  <si>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</si>
  <si>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</si>
  <si>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</si>
  <si>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</si>
  <si>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</si>
  <si>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</si>
  <si>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</si>
  <si>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</si>
  <si>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</si>
  <si>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</si>
  <si>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</si>
  <si>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</si>
  <si>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</si>
  <si>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</si>
  <si>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</si>
  <si>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</si>
  <si>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</si>
  <si>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</si>
  <si>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</si>
  <si>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</si>
  <si>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</si>
  <si>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</si>
  <si>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</si>
  <si>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</si>
  <si>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</si>
  <si>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</si>
  <si>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</si>
  <si>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</si>
  <si>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</si>
  <si>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</si>
  <si>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</si>
  <si>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</si>
  <si>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</si>
  <si>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</si>
  <si>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</si>
  <si>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</si>
  <si>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</si>
  <si>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</si>
  <si>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</si>
  <si>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</si>
  <si>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</si>
  <si>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</si>
  <si>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</si>
  <si>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</si>
  <si>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</si>
  <si>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</si>
  <si>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</si>
  <si>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</si>
  <si>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</si>
  <si>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</si>
  <si>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</si>
  <si>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</si>
  <si>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</si>
  <si>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</si>
  <si>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</si>
  <si>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</si>
  <si>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</si>
  <si>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</si>
  <si>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</si>
  <si>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</si>
  <si>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</si>
  <si>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</si>
  <si>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</si>
  <si>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</si>
  <si>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</si>
  <si>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</si>
  <si>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</si>
  <si>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</si>
  <si>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</si>
  <si>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</si>
  <si>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</si>
  <si>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</si>
  <si>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</si>
  <si>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</si>
  <si>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</si>
  <si>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</si>
  <si>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</si>
  <si>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</si>
  <si>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</si>
  <si>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</si>
  <si>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</si>
  <si>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</si>
  <si>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</si>
  <si>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</si>
  <si>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</si>
  <si>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</si>
  <si>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</si>
  <si>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</si>
  <si>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</si>
  <si>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</si>
  <si>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</si>
  <si>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</si>
  <si>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</si>
  <si>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</si>
  <si>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</si>
  <si>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</si>
  <si>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</si>
  <si>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</si>
  <si>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</si>
  <si>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</si>
  <si>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</si>
  <si>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</si>
  <si>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</si>
  <si>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</si>
  <si>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</si>
  <si>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</si>
  <si>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</si>
  <si>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</si>
  <si>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</si>
  <si>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</si>
  <si>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</si>
  <si>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</si>
  <si>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</si>
  <si>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</si>
  <si>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</si>
  <si>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</si>
  <si>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</si>
  <si>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</si>
  <si>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</si>
  <si>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</si>
  <si>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</si>
  <si>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</si>
  <si>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</si>
  <si>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</si>
  <si>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</si>
  <si>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</si>
  <si>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</si>
  <si>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</si>
  <si>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</si>
  <si>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</si>
  <si>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</si>
  <si>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</si>
  <si>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</si>
  <si>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</si>
  <si>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</si>
  <si>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</si>
  <si>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</si>
  <si>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</si>
  <si>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</si>
  <si>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</si>
  <si>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</si>
  <si>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</si>
  <si>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</si>
  <si>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</si>
  <si>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</si>
  <si>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</si>
  <si>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</si>
  <si>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</si>
  <si>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</si>
  <si>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</si>
  <si>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</si>
  <si>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</si>
  <si>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</si>
  <si>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</si>
  <si>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</si>
  <si>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</si>
  <si>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</si>
  <si>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</si>
  <si>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</si>
  <si>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</si>
  <si>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</si>
  <si>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</si>
  <si>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</si>
  <si>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</si>
  <si>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</si>
  <si>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</si>
  <si>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</si>
  <si>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</si>
  <si>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</si>
  <si>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</si>
  <si>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</si>
  <si>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</si>
  <si>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</si>
  <si>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</si>
  <si>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</si>
  <si>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</si>
  <si>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</si>
  <si>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</si>
  <si>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</si>
  <si>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</si>
  <si>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</si>
  <si>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</si>
  <si>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</si>
  <si>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</si>
  <si>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</si>
  <si>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</si>
  <si>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</si>
  <si>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</si>
  <si>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</si>
  <si>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</si>
  <si>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</si>
  <si>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</si>
  <si>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</si>
  <si>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</si>
  <si>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</si>
  <si>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</si>
  <si>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</si>
  <si>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</si>
  <si>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</si>
  <si>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</si>
  <si>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</si>
  <si>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</si>
  <si>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</si>
  <si>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</si>
  <si>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</si>
  <si>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</si>
  <si>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</si>
  <si>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</si>
  <si>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</si>
  <si>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</si>
  <si>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</si>
  <si>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</si>
  <si>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</si>
  <si>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</si>
  <si>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</si>
  <si>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</si>
  <si>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</si>
  <si>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</si>
  <si>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</si>
  <si>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</si>
  <si>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</si>
  <si>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</si>
  <si>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</si>
  <si>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</si>
  <si>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</si>
  <si>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</si>
  <si>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</si>
  <si>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</si>
  <si>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</si>
  <si>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</si>
  <si>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</si>
  <si>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</si>
  <si>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</si>
  <si>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</si>
  <si>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</si>
  <si>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</si>
  <si>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</si>
  <si>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</si>
  <si>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</si>
  <si>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</si>
  <si>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</si>
  <si>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</si>
  <si>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</si>
  <si>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</si>
  <si>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</si>
  <si>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</si>
  <si>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</si>
  <si>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</si>
  <si>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</si>
  <si>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</si>
  <si>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</si>
  <si>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</si>
  <si>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</si>
  <si>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</si>
  <si>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</si>
  <si>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</si>
  <si>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</si>
  <si>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</si>
  <si>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</si>
  <si>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</si>
  <si>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</si>
  <si>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</si>
  <si>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</si>
  <si>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</si>
  <si>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</si>
  <si>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</si>
  <si>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</si>
  <si>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</si>
  <si>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</si>
  <si>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</si>
  <si>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</si>
  <si>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</si>
  <si>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</si>
  <si>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</si>
  <si>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</si>
  <si>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</si>
  <si>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</si>
  <si>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</si>
  <si>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</si>
  <si>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</si>
  <si>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</si>
  <si>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</si>
  <si>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</si>
  <si>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</si>
  <si>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</si>
  <si>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</si>
  <si>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</si>
  <si>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</si>
  <si>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</si>
  <si>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</si>
  <si>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</si>
  <si>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</si>
  <si>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</si>
  <si>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</si>
  <si>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</si>
  <si>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</si>
  <si>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</si>
  <si>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</si>
  <si>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</si>
  <si>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</si>
  <si>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</si>
  <si>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</si>
  <si>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</si>
  <si>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</si>
  <si>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</si>
  <si>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</si>
  <si>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</si>
  <si>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</si>
  <si>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</si>
  <si>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</si>
  <si>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</si>
  <si>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</si>
  <si>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</si>
  <si>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</si>
  <si>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</si>
  <si>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</si>
  <si>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</si>
  <si>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</si>
  <si>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</si>
  <si>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</si>
  <si>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</si>
  <si>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</si>
  <si>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</si>
  <si>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</si>
  <si>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</si>
  <si>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</si>
  <si>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</si>
  <si>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</si>
  <si>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</si>
  <si>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</si>
  <si>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</si>
  <si>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</si>
  <si>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</si>
  <si>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</si>
  <si>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</si>
  <si>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</si>
  <si>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</si>
  <si>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</si>
  <si>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</si>
  <si>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</si>
  <si>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</si>
  <si>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</si>
  <si>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</si>
  <si>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</si>
  <si>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</si>
  <si>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</si>
  <si>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</si>
  <si>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</si>
  <si>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</si>
  <si>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</si>
  <si>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</si>
  <si>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</si>
  <si>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</si>
  <si>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</si>
  <si>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</si>
  <si>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</si>
  <si>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</si>
  <si>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</si>
  <si>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</si>
  <si>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</si>
  <si>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</si>
  <si>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</si>
  <si>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</si>
  <si>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</si>
  <si>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</si>
  <si>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</si>
  <si>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</si>
  <si>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</si>
  <si>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</si>
  <si>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</si>
  <si>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</si>
  <si>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</si>
  <si>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</si>
  <si>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</si>
  <si>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</si>
  <si>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</si>
  <si>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</si>
  <si>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</si>
  <si>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</si>
  <si>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</si>
  <si>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</si>
  <si>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</si>
  <si>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</si>
  <si>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</si>
  <si>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</si>
  <si>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</si>
  <si>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</si>
  <si>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</si>
  <si>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</si>
  <si>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</si>
  <si>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</si>
  <si>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</si>
  <si>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</si>
  <si>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</si>
  <si>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</si>
  <si>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</si>
  <si>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</si>
  <si>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</si>
  <si>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</si>
  <si>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</si>
  <si>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</si>
  <si>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</si>
  <si>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</si>
  <si>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</si>
  <si>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</si>
  <si>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</si>
  <si>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</si>
  <si>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</si>
  <si>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</si>
  <si>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</si>
  <si>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</si>
  <si>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</si>
  <si>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</si>
  <si>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</si>
  <si>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</si>
  <si>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</si>
  <si>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</si>
  <si>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</si>
  <si>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</si>
  <si>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</si>
  <si>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</si>
  <si>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</si>
  <si>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</si>
  <si>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</si>
  <si>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</si>
  <si>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</si>
  <si>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</si>
  <si>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</si>
  <si>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</si>
  <si>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</si>
  <si>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</si>
  <si>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</si>
  <si>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</si>
  <si>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</si>
  <si>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</si>
  <si>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</si>
  <si>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</si>
  <si>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</si>
  <si>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</si>
  <si>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</si>
  <si>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</si>
  <si>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</si>
  <si>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</si>
  <si>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</si>
  <si>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</si>
  <si>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</si>
  <si>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</si>
  <si>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</si>
  <si>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</si>
  <si>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</si>
  <si>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</si>
  <si>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</si>
  <si>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</si>
  <si>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</si>
  <si>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</si>
  <si>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</si>
  <si>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</si>
  <si>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</si>
  <si>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</si>
  <si>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</si>
  <si>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</si>
  <si>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</si>
  <si>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</si>
  <si>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</si>
  <si>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</si>
  <si>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</si>
  <si>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</si>
  <si>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</si>
  <si>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</si>
  <si>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</si>
  <si>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</si>
  <si>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</si>
  <si>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</si>
  <si>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</si>
  <si>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</si>
  <si>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</si>
  <si>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</si>
  <si>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</si>
  <si>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</si>
  <si>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</si>
  <si>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</si>
  <si>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</si>
  <si>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</si>
  <si>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</si>
  <si>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</si>
  <si>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</si>
  <si>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</si>
  <si>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</si>
  <si>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</si>
  <si>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</si>
  <si>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</si>
  <si>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</si>
  <si>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</si>
  <si>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</si>
  <si>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</si>
  <si>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</si>
  <si>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</si>
  <si>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</si>
  <si>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</si>
  <si>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</si>
  <si>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</si>
  <si>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</si>
  <si>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</si>
  <si>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</si>
  <si>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</si>
  <si>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</si>
  <si>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</si>
  <si>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</si>
  <si>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</si>
  <si>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</si>
  <si>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</si>
  <si>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</si>
  <si>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</si>
  <si>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</si>
  <si>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</si>
  <si>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</si>
  <si>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</si>
  <si>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</si>
  <si>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</si>
  <si>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</si>
  <si>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</si>
  <si>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</si>
  <si>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</si>
  <si>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</si>
  <si>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</si>
  <si>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</si>
  <si>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</si>
  <si>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</si>
  <si>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</si>
  <si>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</si>
  <si>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</si>
  <si>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</si>
  <si>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</si>
  <si>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</si>
  <si>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</si>
  <si>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</si>
  <si>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</si>
  <si>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</si>
  <si>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</si>
  <si>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</si>
  <si>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</si>
  <si>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</si>
  <si>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</si>
  <si>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</si>
  <si>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</si>
  <si>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</si>
  <si>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</si>
  <si>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</si>
  <si>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</si>
  <si>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</si>
  <si>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</si>
  <si>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</si>
  <si>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</si>
  <si>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</si>
  <si>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</si>
  <si>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</si>
  <si>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</si>
  <si>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</si>
  <si>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</si>
  <si>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</si>
  <si>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</si>
  <si>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</si>
  <si>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</si>
  <si>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</si>
  <si>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</si>
  <si>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</si>
  <si>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</si>
  <si>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</si>
  <si>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</si>
  <si>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</si>
  <si>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</si>
  <si>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</si>
  <si>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</si>
  <si>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</si>
  <si>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</si>
  <si>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</si>
  <si>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</si>
  <si>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</si>
  <si>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</si>
  <si>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</si>
  <si>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</si>
  <si>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</si>
  <si>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</si>
  <si>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</si>
  <si>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</si>
  <si>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</si>
  <si>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</si>
  <si>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</si>
  <si>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</si>
  <si>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</si>
  <si>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</si>
  <si>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</si>
  <si>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</si>
  <si>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</si>
  <si>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</si>
  <si>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</si>
  <si>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</si>
  <si>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</si>
  <si>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</si>
  <si>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</si>
  <si>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</si>
  <si>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</si>
  <si>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</si>
  <si>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</si>
  <si>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</si>
  <si>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</si>
  <si>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</si>
  <si>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</si>
  <si>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</si>
  <si>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</si>
  <si>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</si>
  <si>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</si>
  <si>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</si>
  <si>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</si>
  <si>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</si>
  <si>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</si>
  <si>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</si>
  <si>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</si>
  <si>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</si>
  <si>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</si>
  <si>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</si>
  <si>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</si>
  <si>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</si>
  <si>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</si>
  <si>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</si>
  <si>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</si>
  <si>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</si>
  <si>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</si>
  <si>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</si>
  <si>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</si>
  <si>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</si>
  <si>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</si>
  <si>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</si>
  <si>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</si>
  <si>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</si>
  <si>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</si>
  <si>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</si>
  <si>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</si>
  <si>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</si>
  <si>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</si>
  <si>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</si>
  <si>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</si>
  <si>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</si>
  <si>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</si>
  <si>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</si>
  <si>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</si>
  <si>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</si>
  <si>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</si>
  <si>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</si>
  <si>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</si>
  <si>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</si>
  <si>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</si>
  <si>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</si>
  <si>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</si>
  <si>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</si>
  <si>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</si>
  <si>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</si>
  <si>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</si>
  <si>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</si>
  <si>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</si>
  <si>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</si>
  <si>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</si>
  <si>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</si>
  <si>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</si>
  <si>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</si>
  <si>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</si>
  <si>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</si>
  <si>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</si>
  <si>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</si>
  <si>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</si>
  <si>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</si>
  <si>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</si>
  <si>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</si>
  <si>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</si>
  <si>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</si>
  <si>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</si>
  <si>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</si>
  <si>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</si>
  <si>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</si>
  <si>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</si>
  <si>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</si>
  <si>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</si>
  <si>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</si>
  <si>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</si>
  <si>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</si>
  <si>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</si>
  <si>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</si>
  <si>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</si>
  <si>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</si>
  <si>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</si>
  <si>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</si>
  <si>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</si>
  <si>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</si>
  <si>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</si>
  <si>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</si>
  <si>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</si>
  <si>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</si>
  <si>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</si>
  <si>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</si>
  <si>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</si>
  <si>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</si>
  <si>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</si>
  <si>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</si>
  <si>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</si>
  <si>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</si>
  <si>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</si>
  <si>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</si>
  <si>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</si>
  <si>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</si>
  <si>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</si>
  <si>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</si>
  <si>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</si>
  <si>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</si>
  <si>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</si>
  <si>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</si>
  <si>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</si>
  <si>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</si>
  <si>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</si>
  <si>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</si>
  <si>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</si>
  <si>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</si>
  <si>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</si>
  <si>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</si>
  <si>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</si>
  <si>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</si>
  <si>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</si>
  <si>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</si>
  <si>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</si>
  <si>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</si>
  <si>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</si>
  <si>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</si>
  <si>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</si>
  <si>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</si>
  <si>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</si>
  <si>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</si>
  <si>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</si>
  <si>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</si>
  <si>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</si>
  <si>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</si>
  <si>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</si>
  <si>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</si>
  <si>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</si>
  <si>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</si>
  <si>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</si>
  <si>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</si>
  <si>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</si>
  <si>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</si>
  <si>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</si>
  <si>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</si>
  <si>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</si>
  <si>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</si>
  <si>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</si>
  <si>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</si>
  <si>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</si>
  <si>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</si>
  <si>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</si>
  <si>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</si>
  <si>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</si>
  <si>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</si>
  <si>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</si>
  <si>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</si>
  <si>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</si>
  <si>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</si>
  <si>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</si>
  <si>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</si>
  <si>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</si>
  <si>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</si>
  <si>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</si>
  <si>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</si>
  <si>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</si>
  <si>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</si>
  <si>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</si>
  <si>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</si>
  <si>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</si>
  <si>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</si>
  <si>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</si>
  <si>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</si>
  <si>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</si>
  <si>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</si>
  <si>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</si>
  <si>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</si>
  <si>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</si>
  <si>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</si>
  <si>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</si>
  <si>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</si>
  <si>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</si>
  <si>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</si>
  <si>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</si>
  <si>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</si>
  <si>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</si>
  <si>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</si>
  <si>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</si>
  <si>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</si>
  <si>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</si>
  <si>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</si>
  <si>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</si>
  <si>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</si>
  <si>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</si>
  <si>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</si>
  <si>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</si>
  <si>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</si>
  <si>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</si>
  <si>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</si>
  <si>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</si>
  <si>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</si>
  <si>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</si>
  <si>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</si>
  <si>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</si>
  <si>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</si>
  <si>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</si>
  <si>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</si>
  <si>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</si>
  <si>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</si>
  <si>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</si>
  <si>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</si>
  <si>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</si>
  <si>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</si>
  <si>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</si>
  <si>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</si>
  <si>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</si>
  <si>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</si>
  <si>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</si>
  <si>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</si>
  <si>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</si>
  <si>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</si>
  <si>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</si>
  <si>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</si>
  <si>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</si>
  <si>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</si>
  <si>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</si>
  <si>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</si>
  <si>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</si>
  <si>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</si>
  <si>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</si>
  <si>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</si>
  <si>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</si>
  <si>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</si>
  <si>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</si>
  <si>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</si>
  <si>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</si>
  <si>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</si>
  <si>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</si>
  <si>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</si>
  <si>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</si>
  <si>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</si>
  <si>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</si>
  <si>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</si>
  <si>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</si>
  <si>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</si>
  <si>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</si>
  <si>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</si>
  <si>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</si>
  <si>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</si>
  <si>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</si>
  <si>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</si>
  <si>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</si>
  <si>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</si>
  <si>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</si>
  <si>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</si>
  <si>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</si>
  <si>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</si>
  <si>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</si>
  <si>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</si>
  <si>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</si>
  <si>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</si>
  <si>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</si>
  <si>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</si>
  <si>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</si>
  <si>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</si>
  <si>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</si>
  <si>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</si>
  <si>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</si>
  <si>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</si>
  <si>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</si>
  <si>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</si>
  <si>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</si>
  <si>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</si>
  <si>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</si>
  <si>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</si>
  <si>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</si>
  <si>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</si>
  <si>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</si>
  <si>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</si>
  <si>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</si>
  <si>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</si>
  <si>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</si>
  <si>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</si>
  <si>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</si>
  <si>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</si>
  <si>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</si>
  <si>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</si>
  <si>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</si>
  <si>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</si>
  <si>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</si>
  <si>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</si>
  <si>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</si>
  <si>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</si>
  <si>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</si>
  <si>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</si>
  <si>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</si>
  <si>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</si>
  <si>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</si>
  <si>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</si>
  <si>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</si>
  <si>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</si>
  <si>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</si>
  <si>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</si>
  <si>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</si>
  <si>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</si>
  <si>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</si>
  <si>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</si>
  <si>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</si>
  <si>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</si>
  <si>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</si>
  <si>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</si>
  <si>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</si>
  <si>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</si>
  <si>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</si>
  <si>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</si>
  <si>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</si>
  <si>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</si>
  <si>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</si>
  <si>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</si>
  <si>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</si>
  <si>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</si>
  <si>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</si>
  <si>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</si>
  <si>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</si>
  <si>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</si>
  <si>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</si>
  <si>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</si>
  <si>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</si>
  <si>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</si>
  <si>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</si>
  <si>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</si>
  <si>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</si>
  <si>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</si>
  <si>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</si>
  <si>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</si>
  <si>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</si>
  <si>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</si>
  <si>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</si>
  <si>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</si>
  <si>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</si>
  <si>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</si>
  <si>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</si>
  <si>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</si>
  <si>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</si>
  <si>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</si>
  <si>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</si>
  <si>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</si>
  <si>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</si>
  <si>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</si>
  <si>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</si>
  <si>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</si>
  <si>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</si>
  <si>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</si>
  <si>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</si>
  <si>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</si>
  <si>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</si>
  <si>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</si>
  <si>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</si>
  <si>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</si>
  <si>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</si>
  <si>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</si>
  <si>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</si>
  <si>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</si>
  <si>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</si>
  <si>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</si>
  <si>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</si>
  <si>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</si>
  <si>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</si>
  <si>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</si>
  <si>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</si>
  <si>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</si>
  <si>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</si>
  <si>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</si>
  <si>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</si>
  <si>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</si>
  <si>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</si>
  <si>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</si>
  <si>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</si>
  <si>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</si>
  <si>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</si>
  <si>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</si>
  <si>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</si>
  <si>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</si>
  <si>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</si>
  <si>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</si>
  <si>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</si>
  <si>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</si>
  <si>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</si>
  <si>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</si>
  <si>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</si>
  <si>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</si>
  <si>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</si>
  <si>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</si>
  <si>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</si>
  <si>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</si>
  <si>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</si>
  <si>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</si>
  <si>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</si>
  <si>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</si>
  <si>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</si>
  <si>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</si>
  <si>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</si>
  <si>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</si>
  <si>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</si>
  <si>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</si>
  <si>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</si>
  <si>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</si>
  <si>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</si>
  <si>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</si>
  <si>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</si>
  <si>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</si>
  <si>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</si>
  <si>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</si>
  <si>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</si>
  <si>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</si>
  <si>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</si>
  <si>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</si>
  <si>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</si>
  <si>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</si>
  <si>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</si>
  <si>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</si>
  <si>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</si>
  <si>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</si>
  <si>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</si>
  <si>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</si>
  <si>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</si>
  <si>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</si>
  <si>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</si>
  <si>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</si>
  <si>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</si>
  <si>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</si>
  <si>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</si>
  <si>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</si>
  <si>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</si>
  <si>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</si>
  <si>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</si>
  <si>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</si>
  <si>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</si>
  <si>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</si>
  <si>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</si>
  <si>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</si>
  <si>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</si>
  <si>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</si>
  <si>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</si>
  <si>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</si>
  <si>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</si>
  <si>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</si>
  <si>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</si>
  <si>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</si>
  <si>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</si>
  <si>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</si>
  <si>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</si>
  <si>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</si>
  <si>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</si>
  <si>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</si>
  <si>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</si>
  <si>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</si>
  <si>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</si>
  <si>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</si>
  <si>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</si>
  <si>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</si>
  <si>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</si>
  <si>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</si>
  <si>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</si>
  <si>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</si>
  <si>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</si>
  <si>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</si>
  <si>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</si>
  <si>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</si>
  <si>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</si>
  <si>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</si>
  <si>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</si>
  <si>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</si>
  <si>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</si>
  <si>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</si>
  <si>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</si>
  <si>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</si>
  <si>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</si>
  <si>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</si>
  <si>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</si>
  <si>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</si>
  <si>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</si>
  <si>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</si>
  <si>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</si>
  <si>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</si>
  <si>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</si>
  <si>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</si>
  <si>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</si>
  <si>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</si>
  <si>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</si>
  <si>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</si>
  <si>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</si>
  <si>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</si>
  <si>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</si>
  <si>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</si>
  <si>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</si>
  <si>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</si>
  <si>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</si>
  <si>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</si>
  <si>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</si>
  <si>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</si>
  <si>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</si>
  <si>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</si>
  <si>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</si>
  <si>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</si>
  <si>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</si>
  <si>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</si>
  <si>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</si>
  <si>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</si>
  <si>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</si>
  <si>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</si>
  <si>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</si>
  <si>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</si>
  <si>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</si>
  <si>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</si>
  <si>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</si>
  <si>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</si>
  <si>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</si>
  <si>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</si>
  <si>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</si>
  <si>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</si>
  <si>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</si>
  <si>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</si>
  <si>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</si>
  <si>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</si>
  <si>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</si>
  <si>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</si>
  <si>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</si>
  <si>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</si>
  <si>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</si>
  <si>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</si>
  <si>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</si>
  <si>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</si>
  <si>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</si>
  <si>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</si>
  <si>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</si>
  <si>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</si>
  <si>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</si>
  <si>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</si>
  <si>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</si>
  <si>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</si>
  <si>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</si>
  <si>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</si>
  <si>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</si>
  <si>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</si>
  <si>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</si>
  <si>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</si>
  <si>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</si>
  <si>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</si>
  <si>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</si>
  <si>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</si>
  <si>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</si>
  <si>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</si>
  <si>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</si>
  <si>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</si>
  <si>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</si>
  <si>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</si>
  <si>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</si>
  <si>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</si>
  <si>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</si>
  <si>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</si>
  <si>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</si>
  <si>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</si>
  <si>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</si>
  <si>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</si>
  <si>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</si>
  <si>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</si>
  <si>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</si>
  <si>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</si>
  <si>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</si>
  <si>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</si>
  <si>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</si>
  <si>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</si>
  <si>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</si>
  <si>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</si>
  <si>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</si>
  <si>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</si>
  <si>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</si>
  <si>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</si>
  <si>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</si>
  <si>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</si>
  <si>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</si>
  <si>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</si>
  <si>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</si>
  <si>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</si>
  <si>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</si>
  <si>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</si>
  <si>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</si>
  <si>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</si>
  <si>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</si>
  <si>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</si>
  <si>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</si>
  <si>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</si>
  <si>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</si>
  <si>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</si>
  <si>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</si>
  <si>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</si>
  <si>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</si>
  <si>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</si>
  <si>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</si>
  <si>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</si>
  <si>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</si>
  <si>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</si>
  <si>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</si>
  <si>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</si>
  <si>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</si>
  <si>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</si>
  <si>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</si>
  <si>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</si>
  <si>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</si>
  <si>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</si>
  <si>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</si>
  <si>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</si>
  <si>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</si>
  <si>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</si>
  <si>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</si>
  <si>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</si>
  <si>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</si>
  <si>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</si>
  <si>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</si>
  <si>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</si>
  <si>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</si>
  <si>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</si>
  <si>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</si>
  <si>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</si>
  <si>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</si>
  <si>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</si>
  <si>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</si>
  <si>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</si>
  <si>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</si>
  <si>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</si>
  <si>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</si>
  <si>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</si>
  <si>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</si>
  <si>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</si>
  <si>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</si>
  <si>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</si>
  <si>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</si>
  <si>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</si>
  <si>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</si>
  <si>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</si>
  <si>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</si>
  <si>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</si>
  <si>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</si>
  <si>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</si>
  <si>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</si>
  <si>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</si>
  <si>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</si>
  <si>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</si>
  <si>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</si>
  <si>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</si>
  <si>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</si>
  <si>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</si>
  <si>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</si>
  <si>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</si>
  <si>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</si>
  <si>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</si>
  <si>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</si>
  <si>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</si>
  <si>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</si>
  <si>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</si>
  <si>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</si>
  <si>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</si>
  <si>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</si>
  <si>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</si>
  <si>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</si>
  <si>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</si>
  <si>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</si>
  <si>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</si>
  <si>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</si>
  <si>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</si>
  <si>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</si>
  <si>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</si>
  <si>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</si>
  <si>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</si>
  <si>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</si>
  <si>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</si>
  <si>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</si>
  <si>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</si>
  <si>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</si>
  <si>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</si>
  <si>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</si>
  <si>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</si>
  <si>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</si>
  <si>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</si>
  <si>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</si>
  <si>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</si>
  <si>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</si>
  <si>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</si>
  <si>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</si>
  <si>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</si>
  <si>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</si>
  <si>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</si>
  <si>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</si>
  <si>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</si>
  <si>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</si>
  <si>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</si>
  <si>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</si>
  <si>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</si>
  <si>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</si>
  <si>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</si>
  <si>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</si>
  <si>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</si>
  <si>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</si>
  <si>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</si>
  <si>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</si>
  <si>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</si>
  <si>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</si>
  <si>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</si>
  <si>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</si>
  <si>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</si>
  <si>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</si>
  <si>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</si>
  <si>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</si>
  <si>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</si>
  <si>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</si>
  <si>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</si>
  <si>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</si>
  <si>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</si>
  <si>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</si>
  <si>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</si>
  <si>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</si>
  <si>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</si>
  <si>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</si>
  <si>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</si>
  <si>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</si>
  <si>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</si>
  <si>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</si>
  <si>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</si>
  <si>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</si>
  <si>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</si>
  <si>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</si>
  <si>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</si>
  <si>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</si>
  <si>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</si>
  <si>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</si>
  <si>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</si>
  <si>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</si>
  <si>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</si>
  <si>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</si>
  <si>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</si>
  <si>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</si>
  <si>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</si>
  <si>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</si>
  <si>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</si>
  <si>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</si>
  <si>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</si>
  <si>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</si>
  <si>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</si>
  <si>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</si>
  <si>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</si>
  <si>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</si>
  <si>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</si>
  <si>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</si>
  <si>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</si>
  <si>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</si>
  <si>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</si>
  <si>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</si>
  <si>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</si>
  <si>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</si>
  <si>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</si>
  <si>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</si>
  <si>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</si>
  <si>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</si>
  <si>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</si>
  <si>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</si>
  <si>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</si>
  <si>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</si>
  <si>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</si>
  <si>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</si>
  <si>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</si>
  <si>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</si>
  <si>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</si>
  <si>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</si>
  <si>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</si>
  <si>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</si>
  <si>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</si>
  <si>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</si>
  <si>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</si>
  <si>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</si>
  <si>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</si>
  <si>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</si>
  <si>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</si>
  <si>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</si>
  <si>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</si>
  <si>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</si>
  <si>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</si>
  <si>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</si>
  <si>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</si>
  <si>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</si>
  <si>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</si>
  <si>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</si>
  <si>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</si>
  <si>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</si>
  <si>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</si>
  <si>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</si>
  <si>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</si>
  <si>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</si>
  <si>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</si>
  <si>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</si>
  <si>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</si>
  <si>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</si>
  <si>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</si>
  <si>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</si>
  <si>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</si>
  <si>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</si>
  <si>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</si>
  <si>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</si>
  <si>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</si>
  <si>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</si>
  <si>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</si>
  <si>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</si>
  <si>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</si>
  <si>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</si>
  <si>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</si>
  <si>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</si>
  <si>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</si>
  <si>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</si>
  <si>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</si>
  <si>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</si>
  <si>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</si>
  <si>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</si>
  <si>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</si>
  <si>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</si>
  <si>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</si>
  <si>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</si>
  <si>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</si>
  <si>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</si>
  <si>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</si>
  <si>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</si>
  <si>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</si>
  <si>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</si>
  <si>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</si>
  <si>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</si>
  <si>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</si>
  <si>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</si>
  <si>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</si>
  <si>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</si>
  <si>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</si>
  <si>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</si>
  <si>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</si>
  <si>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</si>
  <si>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</si>
  <si>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</si>
  <si>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</si>
  <si>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</si>
  <si>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</si>
  <si>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</si>
  <si>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</si>
  <si>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</si>
  <si>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</si>
  <si>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</si>
  <si>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</si>
  <si>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</si>
  <si>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</si>
  <si>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</si>
  <si>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</si>
  <si>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</si>
  <si>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</si>
  <si>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</si>
  <si>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</si>
  <si>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</si>
  <si>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</si>
  <si>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</si>
  <si>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</si>
  <si>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</si>
  <si>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</si>
  <si>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</si>
  <si>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</si>
  <si>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</si>
  <si>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</si>
  <si>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</si>
  <si>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</si>
  <si>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</si>
  <si>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</si>
  <si>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</si>
  <si>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</si>
  <si>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</si>
  <si>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</si>
  <si>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</si>
  <si>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</si>
  <si>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</si>
  <si>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</si>
  <si>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</si>
  <si>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</si>
  <si>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</si>
  <si>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</si>
  <si>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</si>
  <si>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</si>
  <si>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</si>
  <si>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</si>
  <si>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</si>
  <si>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</si>
  <si>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</si>
  <si>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</si>
  <si>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</si>
  <si>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</si>
  <si>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</si>
  <si>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</si>
  <si>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</si>
  <si>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</si>
  <si>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</si>
  <si>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</si>
  <si>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</si>
  <si>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</si>
  <si>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</si>
  <si>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</si>
  <si>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</si>
  <si>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</si>
  <si>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</si>
  <si>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</si>
  <si>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</si>
  <si>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</si>
  <si>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</si>
  <si>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</si>
  <si>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</si>
  <si>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</si>
  <si>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</si>
  <si>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</si>
  <si>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</si>
  <si>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</si>
  <si>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</si>
  <si>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</si>
  <si>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</si>
  <si>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</si>
  <si>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</si>
  <si>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</si>
  <si>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</si>
  <si>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</si>
  <si>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</si>
  <si>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</si>
  <si>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</si>
  <si>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</si>
  <si>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</si>
  <si>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</si>
  <si>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</si>
  <si>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</si>
  <si>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</si>
  <si>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</si>
  <si>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</si>
  <si>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</si>
  <si>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</si>
  <si>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</si>
  <si>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</si>
  <si>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</si>
  <si>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</si>
  <si>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</si>
  <si>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</si>
  <si>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</si>
  <si>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</si>
  <si>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</si>
  <si>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</si>
  <si>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</si>
  <si>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</si>
  <si>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</si>
  <si>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</si>
  <si>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</si>
  <si>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</si>
  <si>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</si>
  <si>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</si>
  <si>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</si>
  <si>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</si>
  <si>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</si>
  <si>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</si>
  <si>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</si>
  <si>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</si>
  <si>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</si>
  <si>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</si>
  <si>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</si>
  <si>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</si>
  <si>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</si>
  <si>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</si>
  <si>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</si>
  <si>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</si>
  <si>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</si>
  <si>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</si>
  <si>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</si>
  <si>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</si>
  <si>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</si>
  <si>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</si>
  <si>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</si>
  <si>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</si>
  <si>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</si>
  <si>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</si>
  <si>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</si>
  <si>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</si>
  <si>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</si>
  <si>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</si>
  <si>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</si>
  <si>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</si>
  <si>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</si>
  <si>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</si>
  <si>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</si>
  <si>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</si>
  <si>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</si>
  <si>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</si>
  <si>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</si>
  <si>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</si>
  <si>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</si>
  <si>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</si>
  <si>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</si>
  <si>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</si>
  <si>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</si>
  <si>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</si>
  <si>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</si>
  <si>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</si>
  <si>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</si>
  <si>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</si>
  <si>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</si>
  <si>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</si>
  <si>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</si>
  <si>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</si>
  <si>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</si>
  <si>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</si>
  <si>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</si>
  <si>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</si>
  <si>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</si>
  <si>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</si>
  <si>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</si>
  <si>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</si>
  <si>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</si>
  <si>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</si>
  <si>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</si>
  <si>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</si>
  <si>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</si>
  <si>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</si>
  <si>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</si>
  <si>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</si>
  <si>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</si>
  <si>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</si>
  <si>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</si>
  <si>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</si>
  <si>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</si>
  <si>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</si>
  <si>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</si>
  <si>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</si>
  <si>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</si>
  <si>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</si>
  <si>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</si>
  <si>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</si>
  <si>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</si>
  <si>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</si>
  <si>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</si>
  <si>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</si>
  <si>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</si>
  <si>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</si>
  <si>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</si>
  <si>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</si>
  <si>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</si>
  <si>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</si>
  <si>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</si>
  <si>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</si>
  <si>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</si>
  <si>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</si>
  <si>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</si>
  <si>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</si>
  <si>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</si>
  <si>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</si>
  <si>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</si>
  <si>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</si>
  <si>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</si>
  <si>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</si>
  <si>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</si>
  <si>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</si>
  <si>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</si>
  <si>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</si>
  <si>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</si>
  <si>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</si>
  <si>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</si>
  <si>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</si>
  <si>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</si>
  <si>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</si>
  <si>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</si>
  <si>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</si>
  <si>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</si>
  <si>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</si>
  <si>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</si>
  <si>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</si>
  <si>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</si>
  <si>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</si>
  <si>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</si>
  <si>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</si>
  <si>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</si>
  <si>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</si>
  <si>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</si>
  <si>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</si>
  <si>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</si>
  <si>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</si>
  <si>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</si>
  <si>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</si>
  <si>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</si>
  <si>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</si>
  <si>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</si>
  <si>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</si>
  <si>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</si>
  <si>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</si>
  <si>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</si>
  <si>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</si>
  <si>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</si>
  <si>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</si>
  <si>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</si>
  <si>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</si>
  <si>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</si>
  <si>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</si>
  <si>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</si>
  <si>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</si>
  <si>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</si>
  <si>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</si>
  <si>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</si>
  <si>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</si>
  <si>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</si>
  <si>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</si>
  <si>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</si>
  <si>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</si>
  <si>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</si>
  <si>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</si>
  <si>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</si>
  <si>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</si>
  <si>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</si>
  <si>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</si>
  <si>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</si>
  <si>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</si>
  <si>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</si>
  <si>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</si>
  <si>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</si>
  <si>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</si>
  <si>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</si>
  <si>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</si>
  <si>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</si>
  <si>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</si>
  <si>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</si>
  <si>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</si>
  <si>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</si>
  <si>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</si>
  <si>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</si>
  <si>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</si>
  <si>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</si>
  <si>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</si>
  <si>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</si>
  <si>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</si>
  <si>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</si>
  <si>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</si>
  <si>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</si>
  <si>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</si>
  <si>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</si>
  <si>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</si>
  <si>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</si>
  <si>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</si>
  <si>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</si>
  <si>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</si>
  <si>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</si>
  <si>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</si>
  <si>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</si>
  <si>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</si>
  <si>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</si>
  <si>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</si>
  <si>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</si>
  <si>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</si>
  <si>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</si>
  <si>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</si>
  <si>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</si>
  <si>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</si>
  <si>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</si>
  <si>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</si>
  <si>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</si>
  <si>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</si>
  <si>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</si>
  <si>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</si>
  <si>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</si>
  <si>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</si>
  <si>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</si>
  <si>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</si>
  <si>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</si>
  <si>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</si>
  <si>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</si>
  <si>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</si>
  <si>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</si>
  <si>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</si>
  <si>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</si>
  <si>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</si>
  <si>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</si>
  <si>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</si>
  <si>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</si>
  <si>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</si>
  <si>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</si>
  <si>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</si>
  <si>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</si>
  <si>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</si>
  <si>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</si>
  <si>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</si>
  <si>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</si>
  <si>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</si>
  <si>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</si>
  <si>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</si>
  <si>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</si>
  <si>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</si>
  <si>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</si>
  <si>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</si>
  <si>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</si>
  <si>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</si>
  <si>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</si>
  <si>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</si>
  <si>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</si>
  <si>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</si>
  <si>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</si>
  <si>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</si>
  <si>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</si>
  <si>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</si>
  <si>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</si>
  <si>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</si>
  <si>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</si>
  <si>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</si>
  <si>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</si>
  <si>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</si>
  <si>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</si>
  <si>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</si>
  <si>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</si>
  <si>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</si>
  <si>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</si>
  <si>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</si>
  <si>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</si>
  <si>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</si>
  <si>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</si>
  <si>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</si>
  <si>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</si>
  <si>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</si>
  <si>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</si>
  <si>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</si>
  <si>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</si>
  <si>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</si>
  <si>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</si>
  <si>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</si>
  <si>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</si>
  <si>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</si>
  <si>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</si>
  <si>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</si>
  <si>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</si>
  <si>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</si>
  <si>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</si>
  <si>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</si>
  <si>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</si>
  <si>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</si>
  <si>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</si>
  <si>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</si>
  <si>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</si>
  <si>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</si>
  <si>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</si>
  <si>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</si>
  <si>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</si>
  <si>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</si>
  <si>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</si>
  <si>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</si>
  <si>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</si>
  <si>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</si>
  <si>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</si>
  <si>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</si>
  <si>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</si>
  <si>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</si>
  <si>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</si>
  <si>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</si>
  <si>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</si>
  <si>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</si>
  <si>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</si>
  <si>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</si>
  <si>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</si>
  <si>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</si>
  <si>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</si>
  <si>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</si>
  <si>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</si>
  <si>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</si>
  <si>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</si>
  <si>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</si>
  <si>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</si>
  <si>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</si>
  <si>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</si>
  <si>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</si>
  <si>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</si>
  <si>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</si>
  <si>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</si>
  <si>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</si>
  <si>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</si>
  <si>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</si>
  <si>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</si>
  <si>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</si>
  <si>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</si>
  <si>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</si>
  <si>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</si>
  <si>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</si>
  <si>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</si>
  <si>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</si>
  <si>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</si>
  <si>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</si>
  <si>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</si>
  <si>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</si>
  <si>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</si>
  <si>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</si>
  <si>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</si>
  <si>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</si>
  <si>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</si>
  <si>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</si>
  <si>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</si>
  <si>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</si>
  <si>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</si>
  <si>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</si>
  <si>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</si>
  <si>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</si>
  <si>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</si>
  <si>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</si>
  <si>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</si>
  <si>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</si>
  <si>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</si>
  <si>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</si>
  <si>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</si>
  <si>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</si>
  <si>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</si>
  <si>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</si>
  <si>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</si>
  <si>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</si>
  <si>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</si>
  <si>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</si>
  <si>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</si>
  <si>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</si>
  <si>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</si>
  <si>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</si>
  <si>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</si>
  <si>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</si>
  <si>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</si>
  <si>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</si>
  <si>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</si>
  <si>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</si>
  <si>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</si>
  <si>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</si>
  <si>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</si>
  <si>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</si>
  <si>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</si>
  <si>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</si>
  <si>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</si>
  <si>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</si>
  <si>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</si>
  <si>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</si>
  <si>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</si>
  <si>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</si>
  <si>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</si>
  <si>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</si>
  <si>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</si>
  <si>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</si>
  <si>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</si>
  <si>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</si>
  <si>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</si>
  <si>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</si>
  <si>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</si>
  <si>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</si>
  <si>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</si>
  <si>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</si>
  <si>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</si>
  <si>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</si>
  <si>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</si>
  <si>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</si>
  <si>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</si>
  <si>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</si>
  <si>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</si>
  <si>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</si>
  <si>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</si>
  <si>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</si>
  <si>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</si>
  <si>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</si>
  <si>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</si>
  <si>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</si>
  <si>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</si>
  <si>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</si>
  <si>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</si>
  <si>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</si>
  <si>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</si>
  <si>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</si>
  <si>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</si>
  <si>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</si>
  <si>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</si>
  <si>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</si>
  <si>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</si>
  <si>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</si>
  <si>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</si>
  <si>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</si>
  <si>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</si>
  <si>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</si>
  <si>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</si>
  <si>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</si>
  <si>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</si>
  <si>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</si>
  <si>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</si>
  <si>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</si>
  <si>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</si>
  <si>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</si>
  <si>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</si>
  <si>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</si>
  <si>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</si>
  <si>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</si>
  <si>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</si>
  <si>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</si>
  <si>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</si>
  <si>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</si>
  <si>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</si>
  <si>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</si>
  <si>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</si>
  <si>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</si>
  <si>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</si>
  <si>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</si>
  <si>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</si>
  <si>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</si>
  <si>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</si>
  <si>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</si>
  <si>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</si>
  <si>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</si>
  <si>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</si>
  <si>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</si>
  <si>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</si>
  <si>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</si>
  <si>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</si>
  <si>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</si>
  <si>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</si>
  <si>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</si>
  <si>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</si>
  <si>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</si>
  <si>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</si>
  <si>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</si>
  <si>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</si>
  <si>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</si>
  <si>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</si>
  <si>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</si>
  <si>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</si>
  <si>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</si>
  <si>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</si>
  <si>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</si>
  <si>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</si>
  <si>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</si>
  <si>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</si>
  <si>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</si>
  <si>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</si>
  <si>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</si>
  <si>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</si>
  <si>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</si>
  <si>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</si>
  <si>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</si>
  <si>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</si>
  <si>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</si>
  <si>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</si>
  <si>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</si>
  <si>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</si>
  <si>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</si>
  <si>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</si>
  <si>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</si>
  <si>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</si>
  <si>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</si>
  <si>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</si>
  <si>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</si>
  <si>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</si>
  <si>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</si>
  <si>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</si>
  <si>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</si>
  <si>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</si>
  <si>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</si>
  <si>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</si>
  <si>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</si>
  <si>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</si>
  <si>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</si>
  <si>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</si>
  <si>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</si>
  <si>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</si>
  <si>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</si>
  <si>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</si>
  <si>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</si>
  <si>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</si>
  <si>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</si>
  <si>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</si>
  <si>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</si>
  <si>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</si>
  <si>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</si>
  <si>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</si>
  <si>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</si>
  <si>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</si>
  <si>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</si>
  <si>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</si>
  <si>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</si>
  <si>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</si>
  <si>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</si>
  <si>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</si>
  <si>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</si>
  <si>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</si>
  <si>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</si>
  <si>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</si>
  <si>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</si>
  <si>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</si>
  <si>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</si>
  <si>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</si>
  <si>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</si>
  <si>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</si>
  <si>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</si>
  <si>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</si>
  <si>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</si>
  <si>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</si>
  <si>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</si>
  <si>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</si>
  <si>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</si>
  <si>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</si>
  <si>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</si>
  <si>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</si>
  <si>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</si>
  <si>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</si>
  <si>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</si>
  <si>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</si>
  <si>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</si>
  <si>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</si>
  <si>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</si>
  <si>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</si>
  <si>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</si>
  <si>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</si>
  <si>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</si>
  <si>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</si>
  <si>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</si>
  <si>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</si>
  <si>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</si>
  <si>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</si>
  <si>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</si>
  <si>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</si>
  <si>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</si>
  <si>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</si>
  <si>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</si>
  <si>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</si>
  <si>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</si>
  <si>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</si>
  <si>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</si>
  <si>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</si>
  <si>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</si>
  <si>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</si>
  <si>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</si>
  <si>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</si>
  <si>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</si>
  <si>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</si>
  <si>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</si>
  <si>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</si>
  <si>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</si>
  <si>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</si>
  <si>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</si>
  <si>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</si>
  <si>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</si>
  <si>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</si>
  <si>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</si>
  <si>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</si>
  <si>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</si>
  <si>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</si>
  <si>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</si>
  <si>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</si>
  <si>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</si>
  <si>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</si>
  <si>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</si>
  <si>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</si>
  <si>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</si>
  <si>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</si>
  <si>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</si>
  <si>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</si>
  <si>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</si>
  <si>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</si>
  <si>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</si>
  <si>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</si>
  <si>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</si>
  <si>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</si>
  <si>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</si>
  <si>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</si>
  <si>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</si>
  <si>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</si>
  <si>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</si>
  <si>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</si>
  <si>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</si>
  <si>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</si>
  <si>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</si>
  <si>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</si>
  <si>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</si>
  <si>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</si>
  <si>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</si>
  <si>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</si>
  <si>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</si>
  <si>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</si>
  <si>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</si>
  <si>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</si>
  <si>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</si>
  <si>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</si>
  <si>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</si>
  <si>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</si>
  <si>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</si>
  <si>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</si>
  <si>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</si>
  <si>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</si>
  <si>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</si>
  <si>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</si>
  <si>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</si>
  <si>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</si>
  <si>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</si>
  <si>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</si>
  <si>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</si>
  <si>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</si>
  <si>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</si>
  <si>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</si>
  <si>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</si>
  <si>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</si>
  <si>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</si>
  <si>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</si>
  <si>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</si>
  <si>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</si>
  <si>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</si>
  <si>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</si>
  <si>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</si>
  <si>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</si>
  <si>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</si>
  <si>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</si>
  <si>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</si>
  <si>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</si>
  <si>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</si>
  <si>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</si>
  <si>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</si>
  <si>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</si>
  <si>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</si>
  <si>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</si>
  <si>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</si>
  <si>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</si>
  <si>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</si>
  <si>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</si>
  <si>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</si>
  <si>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</si>
  <si>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</si>
  <si>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</si>
  <si>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</si>
  <si>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</si>
  <si>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</si>
  <si>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</si>
  <si>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</si>
  <si>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</si>
  <si>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</si>
  <si>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</si>
  <si>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</si>
  <si>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</si>
  <si>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</si>
  <si>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</si>
  <si>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</si>
  <si>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</si>
  <si>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</si>
  <si>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</si>
  <si>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</si>
  <si>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</si>
  <si>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</si>
  <si>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</si>
  <si>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</si>
  <si>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</si>
  <si>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</si>
  <si>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</si>
  <si>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</si>
  <si>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</si>
  <si>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</si>
  <si>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</si>
  <si>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</si>
  <si>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</si>
  <si>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</si>
  <si>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</si>
  <si>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</si>
  <si>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</si>
  <si>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</si>
  <si>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</si>
  <si>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</si>
  <si>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</si>
  <si>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</si>
  <si>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</si>
  <si>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</si>
  <si>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</si>
  <si>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</si>
  <si>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</si>
  <si>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</si>
  <si>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</si>
  <si>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</si>
  <si>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</si>
  <si>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</si>
  <si>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</si>
  <si>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</si>
  <si>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</si>
  <si>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</si>
  <si>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</si>
  <si>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</si>
  <si>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</si>
  <si>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</si>
  <si>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</si>
  <si>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</si>
  <si>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</si>
  <si>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</si>
  <si>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</si>
  <si>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</si>
  <si>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</si>
  <si>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</si>
  <si>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</si>
  <si>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</si>
  <si>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</si>
  <si>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</si>
  <si>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</si>
  <si>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</si>
  <si>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</si>
  <si>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</si>
  <si>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</si>
  <si>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</si>
  <si>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</si>
  <si>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</si>
  <si>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</si>
  <si>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</si>
  <si>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</si>
  <si>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</si>
  <si>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</si>
  <si>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</si>
  <si>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</si>
  <si>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</si>
  <si>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</si>
  <si>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</si>
  <si>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</si>
  <si>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</si>
  <si>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</si>
  <si>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</si>
  <si>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</si>
  <si>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</si>
  <si>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</si>
  <si>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</si>
  <si>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</si>
  <si>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</si>
  <si>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</si>
  <si>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</si>
  <si>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</si>
  <si>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</si>
  <si>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</si>
  <si>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</si>
  <si>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</si>
  <si>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</si>
  <si>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</si>
  <si>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</si>
  <si>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</si>
  <si>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</si>
  <si>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</si>
  <si>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</si>
  <si>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</si>
  <si>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</si>
  <si>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</si>
  <si>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</si>
  <si>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</si>
  <si>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</si>
  <si>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</si>
  <si>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</si>
  <si>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</si>
  <si>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</si>
  <si>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</si>
  <si>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</si>
  <si>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</si>
  <si>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</si>
  <si>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</si>
  <si>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</si>
  <si>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</si>
  <si>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</si>
  <si>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</si>
  <si>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</si>
  <si>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</si>
  <si>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</si>
  <si>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</si>
  <si>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</si>
  <si>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</si>
  <si>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</si>
  <si>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</si>
  <si>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</si>
  <si>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</si>
  <si>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</si>
  <si>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</si>
  <si>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</si>
  <si>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</si>
  <si>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</si>
  <si>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</si>
  <si>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</si>
  <si>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</si>
  <si>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</si>
  <si>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</si>
  <si>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</si>
  <si>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</si>
  <si>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</si>
  <si>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</si>
  <si>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</si>
  <si>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</si>
  <si>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</si>
  <si>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</si>
  <si>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</si>
  <si>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</si>
  <si>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</si>
  <si>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</si>
  <si>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</si>
  <si>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</si>
  <si>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</si>
  <si>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</si>
  <si>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</si>
  <si>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</si>
  <si>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</si>
  <si>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</si>
  <si>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</si>
  <si>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</si>
  <si>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</si>
  <si>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</si>
  <si>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</si>
  <si>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</si>
  <si>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</si>
  <si>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</si>
  <si>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</si>
  <si>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</si>
  <si>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</si>
  <si>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</si>
  <si>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</si>
  <si>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</si>
  <si>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</si>
  <si>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</si>
  <si>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</si>
  <si>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</si>
  <si>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</si>
  <si>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</si>
  <si>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</si>
  <si>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</si>
  <si>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</si>
  <si>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</si>
  <si>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</si>
  <si>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</si>
  <si>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</si>
  <si>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</si>
  <si>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</si>
  <si>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</si>
  <si>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</si>
  <si>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</si>
  <si>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</si>
  <si>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</si>
  <si>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</si>
  <si>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</si>
  <si>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</si>
  <si>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</si>
  <si>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</si>
  <si>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</si>
  <si>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</si>
  <si>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</si>
  <si>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</si>
  <si>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</si>
  <si>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</si>
  <si>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</si>
  <si>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</si>
  <si>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</si>
  <si>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</si>
  <si>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</si>
  <si>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</si>
  <si>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</si>
  <si>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</si>
  <si>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</si>
  <si>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</si>
  <si>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</si>
  <si>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</si>
  <si>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</si>
  <si>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</si>
  <si>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</si>
  <si>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</si>
  <si>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</si>
  <si>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</si>
  <si>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</si>
  <si>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</si>
  <si>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</si>
  <si>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</si>
  <si>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</si>
  <si>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</si>
  <si>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</si>
  <si>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</si>
  <si>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</si>
  <si>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</si>
  <si>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</si>
  <si>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</si>
  <si>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</si>
  <si>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</si>
  <si>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</si>
  <si>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</si>
  <si>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</si>
  <si>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</si>
  <si>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</si>
  <si>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</si>
  <si>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</si>
  <si>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</si>
  <si>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</si>
  <si>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</si>
  <si>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</si>
  <si>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</si>
  <si>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</si>
  <si>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</si>
  <si>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</si>
  <si>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</si>
  <si>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</si>
  <si>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</si>
  <si>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</si>
  <si>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</si>
  <si>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</si>
  <si>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</si>
  <si>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</si>
  <si>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</si>
  <si>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</si>
  <si>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</si>
  <si>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</si>
  <si>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</si>
  <si>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</si>
  <si>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</si>
  <si>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</si>
  <si>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</si>
  <si>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</si>
  <si>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</si>
  <si>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</si>
  <si>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</si>
  <si>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</si>
  <si>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</si>
  <si>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</si>
  <si>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</si>
  <si>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</si>
  <si>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</si>
  <si>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</si>
  <si>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</si>
  <si>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</si>
  <si>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</si>
  <si>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</si>
  <si>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</si>
  <si>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</si>
  <si>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</si>
  <si>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</si>
  <si>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</si>
  <si>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</si>
  <si>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</si>
  <si>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</si>
  <si>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</si>
  <si>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</si>
  <si>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</si>
  <si>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</si>
  <si>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</si>
  <si>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</si>
  <si>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</si>
  <si>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</si>
  <si>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</si>
  <si>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</si>
  <si>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</si>
  <si>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</si>
  <si>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</si>
  <si>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</si>
  <si>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</si>
  <si>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</si>
  <si>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</si>
  <si>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</si>
  <si>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</si>
  <si>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</si>
  <si>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</si>
  <si>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</si>
  <si>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</si>
  <si>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</si>
  <si>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</si>
  <si>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</si>
  <si>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</si>
  <si>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</si>
  <si>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</si>
  <si>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</si>
  <si>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</si>
  <si>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</si>
  <si>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</si>
  <si>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</si>
  <si>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</si>
  <si>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</si>
  <si>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</si>
  <si>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</si>
  <si>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</si>
  <si>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</si>
  <si>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</si>
  <si>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</si>
  <si>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</si>
  <si>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</si>
  <si>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</si>
  <si>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</si>
  <si>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</si>
  <si>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</si>
  <si>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</si>
  <si>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</si>
  <si>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</si>
  <si>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</si>
  <si>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</si>
  <si>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</si>
  <si>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</si>
  <si>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</si>
  <si>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</si>
  <si>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</si>
  <si>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</si>
  <si>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</si>
  <si>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</si>
  <si>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</si>
  <si>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</si>
  <si>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</si>
  <si>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</si>
  <si>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</si>
  <si>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</si>
  <si>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</si>
  <si>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</si>
  <si>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</si>
  <si>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</si>
  <si>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</si>
  <si>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</si>
  <si>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</si>
  <si>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</si>
  <si>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</si>
  <si>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</si>
  <si>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</si>
  <si>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</si>
  <si>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</si>
  <si>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</si>
  <si>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</si>
  <si>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</si>
  <si>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</si>
  <si>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</si>
  <si>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</si>
  <si>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</si>
  <si>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</si>
  <si>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</si>
  <si>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</si>
  <si>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</si>
  <si>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</si>
  <si>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</si>
  <si>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</si>
  <si>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</si>
  <si>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</si>
  <si>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</si>
  <si>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</si>
  <si>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</si>
  <si>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</si>
  <si>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</si>
  <si>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</si>
  <si>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</si>
  <si>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</si>
  <si>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</si>
  <si>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</si>
  <si>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</si>
  <si>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</si>
  <si>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</si>
  <si>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</si>
  <si>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</si>
  <si>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</si>
  <si>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</si>
  <si>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</si>
  <si>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</si>
  <si>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</si>
  <si>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</si>
  <si>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</si>
  <si>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</si>
  <si>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</si>
  <si>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</si>
  <si>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</si>
  <si>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</si>
  <si>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</si>
  <si>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</si>
  <si>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</si>
  <si>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</si>
  <si>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</si>
  <si>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</si>
  <si>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</si>
  <si>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</si>
  <si>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</si>
  <si>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</si>
  <si>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</si>
  <si>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</si>
  <si>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</si>
  <si>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</si>
  <si>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</si>
  <si>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</si>
  <si>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</si>
  <si>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</si>
  <si>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</si>
  <si>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</si>
  <si>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</si>
  <si>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</si>
  <si>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</si>
  <si>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</si>
  <si>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</si>
  <si>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</si>
  <si>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</si>
  <si>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</si>
  <si>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</si>
  <si>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</si>
  <si>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</si>
  <si>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</si>
  <si>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</si>
  <si>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</si>
  <si>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</si>
  <si>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</si>
  <si>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</si>
  <si>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</si>
  <si>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</si>
  <si>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</si>
  <si>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</si>
  <si>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</si>
  <si>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</si>
  <si>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</si>
  <si>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</si>
  <si>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</si>
  <si>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</si>
  <si>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</si>
  <si>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</si>
  <si>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</si>
  <si>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</si>
  <si>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</si>
  <si>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</si>
  <si>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</si>
  <si>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</si>
  <si>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</si>
  <si>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</si>
  <si>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</si>
  <si>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</si>
  <si>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</si>
  <si>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</si>
  <si>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</si>
  <si>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</si>
  <si>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</si>
  <si>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</si>
  <si>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</si>
  <si>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</si>
  <si>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</si>
  <si>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</si>
  <si>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</si>
  <si>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</si>
  <si>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</si>
  <si>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</si>
  <si>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</si>
  <si>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</si>
  <si>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</si>
  <si>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</si>
  <si>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</si>
  <si>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</si>
  <si>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</si>
  <si>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</si>
  <si>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</si>
  <si>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</si>
  <si>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</si>
  <si>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</si>
  <si>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</si>
  <si>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</si>
  <si>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</si>
  <si>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</si>
  <si>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</si>
  <si>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</si>
  <si>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</si>
  <si>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</si>
  <si>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</si>
  <si>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</si>
  <si>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</si>
  <si>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</si>
  <si>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</si>
  <si>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</si>
  <si>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</si>
  <si>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</si>
  <si>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</si>
  <si>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</si>
  <si>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</si>
  <si>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</si>
  <si>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</si>
  <si>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</si>
  <si>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</si>
  <si>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</si>
  <si>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</si>
  <si>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</si>
  <si>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</si>
  <si>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</si>
  <si>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</si>
  <si>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</si>
  <si>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</si>
  <si>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</si>
  <si>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</si>
  <si>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</si>
  <si>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</si>
  <si>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</si>
  <si>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</si>
  <si>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</si>
  <si>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</si>
  <si>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</si>
  <si>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</si>
  <si>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</si>
  <si>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</si>
  <si>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</si>
  <si>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</si>
  <si>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</si>
  <si>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</si>
  <si>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</si>
  <si>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</si>
  <si>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</si>
  <si>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</si>
  <si>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</si>
  <si>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</si>
  <si>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</si>
  <si>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</si>
  <si>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</si>
  <si>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</si>
  <si>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</si>
  <si>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</si>
  <si>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</si>
  <si>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</si>
  <si>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</si>
  <si>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</si>
  <si>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</si>
  <si>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</si>
  <si>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</si>
  <si>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</si>
  <si>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</si>
  <si>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</si>
  <si>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</si>
  <si>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</si>
  <si>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</si>
  <si>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</si>
  <si>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</si>
  <si>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</si>
  <si>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</si>
  <si>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</si>
  <si>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</si>
  <si>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</si>
  <si>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</si>
  <si>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</si>
  <si>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</si>
  <si>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</si>
  <si>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</si>
  <si>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</si>
  <si>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</si>
  <si>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</si>
  <si>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</si>
  <si>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</si>
  <si>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</si>
  <si>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</si>
  <si>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</si>
  <si>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</si>
  <si>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</si>
  <si>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</si>
  <si>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</si>
  <si>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</si>
  <si>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</si>
  <si>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</si>
  <si>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</si>
  <si>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</si>
  <si>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</si>
  <si>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</si>
  <si>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</si>
  <si>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</si>
  <si>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</si>
  <si>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</si>
  <si>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</si>
  <si>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</si>
  <si>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</si>
  <si>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</si>
  <si>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</si>
  <si>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</si>
  <si>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</si>
  <si>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</si>
  <si>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</si>
  <si>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</si>
  <si>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</si>
  <si>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</si>
  <si>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</si>
  <si>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</si>
  <si>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</si>
  <si>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</si>
  <si>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</si>
  <si>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</si>
  <si>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</si>
  <si>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</si>
  <si>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</si>
  <si>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</si>
  <si>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</si>
  <si>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</si>
  <si>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</si>
  <si>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</si>
  <si>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</si>
  <si>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</si>
  <si>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</si>
  <si>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</si>
  <si>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</si>
  <si>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</si>
  <si>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</si>
  <si>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</si>
  <si>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</si>
  <si>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</si>
  <si>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</si>
  <si>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</si>
  <si>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</si>
  <si>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</si>
  <si>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</si>
  <si>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</si>
  <si>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</si>
  <si>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</si>
  <si>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</si>
  <si>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</si>
  <si>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</si>
  <si>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</si>
  <si>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</si>
  <si>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</si>
  <si>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</si>
  <si>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</si>
  <si>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</si>
  <si>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</si>
  <si>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</si>
  <si>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</si>
  <si>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</si>
  <si>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</si>
  <si>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</si>
  <si>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</si>
  <si>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</si>
  <si>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</si>
  <si>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</si>
  <si>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</si>
  <si>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</si>
  <si>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</si>
  <si>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</si>
  <si>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</si>
  <si>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</si>
  <si>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</si>
  <si>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</si>
  <si>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</si>
  <si>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</si>
  <si>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</si>
  <si>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</si>
  <si>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</si>
  <si>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</si>
  <si>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</si>
  <si>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</si>
  <si>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</si>
  <si>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</si>
  <si>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</si>
  <si>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</si>
  <si>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</si>
  <si>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</si>
  <si>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</si>
  <si>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</si>
  <si>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</si>
  <si>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</si>
  <si>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</si>
  <si>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</si>
  <si>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</si>
  <si>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</si>
  <si>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</si>
  <si>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</si>
  <si>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</si>
  <si>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</si>
  <si>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</si>
  <si>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</si>
  <si>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</si>
  <si>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</si>
  <si>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</si>
  <si>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</si>
  <si>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</si>
  <si>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</si>
  <si>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</si>
  <si>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</si>
  <si>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</si>
  <si>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</si>
  <si>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</si>
  <si>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</si>
  <si>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</si>
  <si>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</si>
  <si>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</si>
  <si>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</si>
  <si>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</si>
  <si>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</si>
  <si>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</si>
  <si>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</si>
  <si>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</si>
  <si>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</si>
  <si>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</si>
  <si>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</si>
  <si>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</si>
  <si>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</si>
  <si>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</si>
  <si>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</si>
  <si>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</si>
  <si>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</si>
  <si>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</si>
  <si>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</si>
  <si>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</si>
  <si>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</si>
  <si>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</si>
  <si>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</si>
  <si>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</si>
  <si>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</si>
  <si>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</si>
  <si>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</si>
  <si>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</si>
  <si>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</si>
  <si>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</si>
  <si>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</si>
  <si>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</si>
  <si>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</si>
  <si>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</si>
  <si>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</si>
  <si>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</si>
  <si>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</si>
  <si>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</si>
  <si>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</si>
  <si>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</si>
  <si>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</si>
  <si>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</si>
  <si>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</si>
  <si>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</si>
  <si>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</si>
  <si>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</si>
  <si>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</si>
  <si>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</si>
  <si>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</si>
  <si>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</si>
  <si>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</si>
  <si>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</si>
  <si>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</si>
  <si>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</si>
  <si>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</si>
  <si>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</si>
  <si>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</si>
  <si>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</si>
  <si>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</si>
  <si>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</si>
  <si>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</si>
  <si>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</si>
  <si>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</si>
  <si>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</si>
  <si>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</si>
  <si>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</si>
  <si>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</si>
  <si>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</si>
  <si>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</si>
  <si>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</si>
  <si>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</si>
  <si>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</si>
  <si>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</si>
  <si>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</si>
  <si>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</si>
  <si>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</si>
  <si>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</si>
  <si>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</si>
  <si>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</si>
  <si>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</si>
  <si>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</si>
  <si>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</si>
  <si>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</si>
  <si>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</si>
  <si>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</si>
  <si>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</si>
  <si>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</si>
  <si>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</si>
  <si>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</si>
  <si>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</si>
  <si>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</si>
  <si>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</si>
  <si>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</si>
  <si>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</si>
  <si>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</si>
  <si>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</si>
  <si>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</si>
  <si>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</si>
  <si>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</si>
  <si>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</si>
  <si>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</si>
  <si>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</si>
  <si>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</si>
  <si>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</si>
  <si>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</si>
  <si>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</si>
  <si>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</si>
  <si>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</si>
  <si>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</si>
  <si>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</si>
  <si>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</si>
  <si>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</si>
  <si>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</si>
  <si>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</si>
  <si>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</si>
  <si>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</si>
  <si>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</si>
  <si>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</si>
  <si>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</si>
  <si>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</si>
  <si>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</si>
  <si>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</si>
  <si>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</si>
  <si>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</si>
  <si>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</si>
  <si>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</si>
  <si>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</si>
  <si>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</si>
  <si>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</si>
  <si>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</si>
  <si>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</si>
  <si>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</si>
  <si>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</si>
  <si>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</si>
  <si>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</si>
  <si>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</si>
  <si>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</si>
  <si>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</si>
  <si>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</si>
  <si>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</si>
  <si>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</si>
  <si>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</si>
  <si>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</si>
  <si>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</si>
  <si>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</si>
  <si>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</si>
  <si>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</si>
  <si>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</si>
  <si>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</si>
  <si>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</si>
  <si>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</si>
  <si>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</si>
  <si>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</si>
  <si>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</si>
  <si>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</si>
  <si>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</si>
  <si>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</si>
  <si>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</si>
  <si>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</si>
  <si>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</si>
  <si>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</si>
  <si>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</si>
  <si>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</si>
  <si>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</si>
  <si>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</si>
  <si>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</si>
  <si>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</si>
  <si>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</si>
  <si>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</si>
  <si>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</si>
  <si>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</si>
  <si>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</si>
  <si>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</si>
  <si>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</si>
  <si>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</si>
  <si>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</si>
  <si>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</si>
  <si>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</si>
  <si>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</si>
  <si>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</si>
  <si>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</si>
  <si>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</si>
  <si>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</si>
  <si>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</si>
  <si>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</si>
  <si>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</si>
  <si>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</si>
  <si>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</si>
  <si>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</si>
  <si>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</si>
  <si>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</si>
  <si>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</si>
  <si>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</si>
  <si>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</si>
  <si>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</si>
  <si>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</si>
  <si>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</si>
  <si>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</si>
  <si>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</si>
  <si>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</si>
  <si>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</si>
  <si>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</si>
  <si>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</si>
  <si>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</si>
  <si>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</si>
  <si>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</si>
  <si>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</si>
  <si>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</si>
  <si>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</si>
  <si>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</si>
  <si>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</si>
  <si>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</si>
  <si>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</si>
  <si>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</si>
  <si>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</si>
  <si>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</si>
  <si>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</si>
  <si>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</si>
  <si>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</si>
  <si>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</si>
  <si>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</si>
  <si>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</si>
  <si>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</si>
  <si>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</si>
  <si>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</si>
  <si>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</si>
  <si>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</si>
  <si>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</si>
  <si>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</si>
  <si>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</si>
  <si>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</si>
  <si>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</si>
  <si>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</si>
  <si>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</si>
  <si>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</si>
  <si>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</si>
  <si>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</si>
  <si>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</si>
  <si>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</si>
  <si>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</si>
  <si>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</si>
  <si>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</si>
  <si>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</si>
  <si>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</si>
  <si>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</si>
  <si>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</si>
  <si>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</si>
  <si>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</si>
  <si>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</si>
  <si>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</si>
  <si>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</si>
  <si>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</si>
  <si>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</si>
  <si>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</si>
  <si>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</si>
  <si>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</si>
  <si>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</si>
  <si>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</si>
  <si>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</si>
  <si>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</si>
  <si>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</si>
  <si>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</si>
  <si>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</si>
  <si>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</si>
  <si>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</si>
  <si>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</si>
  <si>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</si>
  <si>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</si>
  <si>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</si>
  <si>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</si>
  <si>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</si>
  <si>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</si>
  <si>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</si>
  <si>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</si>
  <si>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</si>
  <si>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</si>
  <si>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</si>
  <si>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</si>
  <si>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</si>
  <si>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</si>
  <si>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</si>
  <si>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</si>
  <si>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</si>
  <si>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</si>
  <si>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</si>
  <si>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</si>
  <si>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</si>
  <si>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</si>
  <si>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</si>
  <si>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</si>
  <si>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</si>
  <si>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</si>
  <si>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</si>
  <si>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</si>
  <si>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</si>
  <si>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</si>
  <si>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</si>
  <si>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</si>
  <si>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</si>
  <si>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</si>
  <si>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</si>
  <si>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</si>
  <si>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</si>
  <si>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</si>
  <si>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</si>
  <si>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</si>
  <si>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</si>
  <si>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</si>
  <si>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</si>
  <si>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</si>
  <si>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</si>
  <si>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</si>
  <si>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</si>
  <si>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</si>
  <si>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</si>
  <si>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</si>
  <si>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</si>
  <si>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</si>
  <si>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</si>
  <si>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</si>
  <si>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</si>
  <si>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</si>
  <si>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</si>
  <si>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</si>
  <si>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</si>
  <si>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</si>
  <si>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</si>
  <si>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</si>
  <si>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</si>
  <si>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</si>
  <si>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</si>
  <si>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</si>
  <si>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</si>
  <si>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</si>
  <si>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</si>
  <si>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</si>
  <si>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</si>
  <si>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</si>
  <si>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</si>
  <si>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</si>
  <si>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</si>
  <si>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</si>
  <si>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</si>
  <si>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</si>
  <si>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</si>
  <si>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</si>
  <si>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</si>
  <si>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</si>
  <si>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</si>
  <si>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</si>
  <si>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</si>
  <si>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</si>
  <si>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</si>
  <si>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</si>
  <si>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</si>
  <si>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</si>
  <si>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</si>
  <si>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</si>
  <si>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</si>
  <si>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</si>
  <si>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</si>
  <si>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</si>
  <si>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</si>
  <si>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</si>
  <si>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</si>
  <si>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</si>
  <si>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</si>
  <si>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</si>
  <si>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</si>
  <si>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</si>
  <si>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</si>
  <si>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</si>
  <si>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</si>
  <si>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</si>
  <si>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</si>
  <si>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</si>
  <si>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</si>
  <si>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</si>
  <si>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</si>
  <si>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</si>
  <si>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</si>
  <si>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</si>
  <si>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</si>
  <si>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</si>
  <si>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</si>
  <si>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</si>
  <si>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</si>
  <si>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</si>
  <si>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</si>
  <si>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</si>
  <si>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</si>
  <si>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</si>
  <si>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</si>
  <si>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</si>
  <si>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</si>
  <si>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</si>
  <si>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</si>
  <si>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</si>
  <si>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</si>
  <si>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</si>
  <si>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</si>
  <si>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</si>
  <si>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</si>
  <si>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</si>
  <si>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</si>
  <si>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</si>
  <si>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</si>
  <si>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</si>
  <si>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</si>
  <si>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</si>
  <si>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</si>
  <si>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</si>
  <si>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</si>
  <si>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</si>
  <si>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</si>
  <si>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</si>
  <si>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</si>
  <si>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</si>
  <si>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</si>
  <si>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</si>
  <si>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</si>
  <si>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</si>
  <si>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</si>
  <si>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</si>
  <si>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</si>
  <si>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</si>
  <si>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</si>
  <si>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</si>
  <si>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</si>
  <si>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</si>
  <si>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</si>
  <si>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</si>
  <si>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</si>
  <si>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</si>
  <si>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</si>
  <si>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</si>
  <si>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</si>
  <si>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</si>
  <si>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</si>
  <si>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</si>
  <si>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</si>
  <si>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</si>
  <si>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</si>
  <si>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</si>
  <si>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</si>
  <si>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</si>
  <si>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</si>
  <si>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</si>
  <si>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</si>
  <si>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</si>
  <si>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</si>
  <si>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</si>
  <si>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</si>
  <si>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</si>
  <si>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</si>
  <si>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</si>
  <si>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</si>
  <si>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</si>
  <si>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</si>
  <si>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</si>
  <si>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</si>
  <si>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</si>
  <si>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</si>
  <si>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</si>
  <si>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</si>
  <si>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</si>
  <si>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</si>
  <si>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</si>
  <si>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</si>
  <si>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</si>
  <si>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</si>
  <si>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</si>
  <si>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</si>
  <si>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</si>
  <si>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</si>
  <si>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</si>
  <si>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</si>
  <si>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</si>
  <si>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</si>
  <si>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</si>
  <si>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</si>
  <si>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</si>
  <si>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</si>
  <si>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</si>
  <si>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</si>
  <si>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</si>
  <si>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</si>
  <si>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</si>
  <si>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</si>
  <si>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</si>
  <si>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</si>
  <si>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</si>
  <si>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</si>
  <si>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</si>
  <si>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</si>
  <si>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</si>
  <si>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</si>
  <si>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</si>
  <si>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</si>
  <si>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</si>
  <si>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</si>
  <si>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</si>
  <si>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</si>
  <si>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</si>
  <si>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</si>
  <si>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</si>
  <si>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</si>
  <si>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</si>
  <si>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</si>
  <si>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</si>
  <si>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</si>
  <si>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</si>
  <si>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</si>
  <si>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</si>
  <si>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</si>
  <si>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</si>
  <si>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</si>
  <si>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</si>
  <si>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</si>
  <si>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</si>
  <si>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</si>
  <si>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</si>
  <si>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</si>
  <si>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</si>
  <si>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</si>
  <si>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</si>
  <si>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</si>
  <si>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</si>
  <si>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</si>
  <si>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</si>
  <si>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</si>
  <si>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</si>
  <si>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</si>
  <si>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</si>
  <si>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</si>
  <si>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</si>
  <si>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</si>
  <si>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</si>
  <si>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</si>
  <si>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</si>
  <si>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</si>
  <si>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</si>
  <si>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</si>
  <si>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</si>
  <si>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</si>
  <si>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</si>
  <si>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</si>
  <si>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</si>
  <si>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</si>
  <si>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</si>
  <si>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</si>
  <si>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</si>
  <si>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</si>
  <si>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</si>
  <si>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</si>
  <si>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</si>
  <si>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</si>
  <si>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</si>
  <si>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</si>
  <si>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</si>
  <si>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</si>
  <si>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</si>
  <si>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</si>
  <si>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</si>
  <si>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</si>
  <si>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</si>
  <si>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</si>
  <si>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</si>
  <si>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</si>
  <si>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</si>
  <si>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</si>
  <si>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</si>
  <si>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</si>
  <si>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</si>
  <si>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</si>
  <si>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</si>
  <si>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</si>
  <si>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</si>
  <si>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</si>
  <si>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</si>
  <si>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</si>
  <si>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</si>
  <si>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</si>
  <si>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</si>
  <si>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</si>
  <si>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</si>
  <si>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</si>
  <si>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</si>
  <si>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</si>
  <si>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</si>
  <si>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</si>
  <si>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</si>
  <si>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</si>
  <si>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</si>
  <si>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</si>
  <si>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</si>
  <si>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</si>
  <si>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</si>
  <si>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</si>
  <si>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</si>
  <si>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</si>
  <si>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</si>
  <si>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</si>
  <si>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</si>
  <si>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</si>
  <si>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</si>
  <si>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</si>
  <si>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</si>
  <si>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</si>
  <si>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</si>
  <si>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</si>
  <si>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</si>
  <si>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</si>
  <si>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</si>
  <si>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</si>
  <si>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</si>
  <si>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</si>
  <si>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</si>
  <si>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</si>
  <si>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</si>
  <si>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</si>
  <si>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</si>
  <si>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</si>
  <si>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</si>
  <si>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</si>
  <si>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</si>
  <si>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</si>
  <si>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</si>
  <si>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</si>
  <si>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</si>
  <si>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</si>
  <si>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</si>
  <si>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</si>
  <si>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</si>
  <si>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</si>
  <si>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</si>
  <si>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</si>
  <si>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</si>
  <si>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</si>
  <si>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</si>
  <si>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</si>
  <si>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</si>
  <si>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</si>
  <si>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</si>
  <si>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</si>
  <si>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</si>
  <si>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</si>
  <si>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</si>
  <si>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</si>
  <si>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</si>
  <si>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</si>
  <si>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</si>
  <si>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</si>
  <si>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</si>
  <si>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</si>
  <si>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</si>
  <si>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</si>
  <si>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</si>
  <si>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</si>
  <si>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</si>
  <si>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</si>
  <si>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</si>
  <si>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</si>
  <si>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</si>
  <si>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</si>
  <si>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</si>
  <si>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</si>
  <si>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</si>
  <si>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</si>
  <si>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</si>
  <si>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</si>
  <si>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</si>
  <si>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</si>
  <si>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</si>
  <si>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</si>
  <si>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</si>
  <si>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</si>
  <si>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</si>
  <si>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</si>
  <si>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</si>
  <si>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</si>
  <si>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</si>
  <si>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</si>
  <si>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</si>
  <si>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</si>
  <si>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</si>
  <si>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</si>
  <si>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</si>
  <si>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</si>
  <si>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</si>
  <si>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</si>
  <si>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</si>
  <si>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</si>
  <si>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</si>
  <si>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</si>
  <si>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</si>
  <si>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</si>
  <si>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</si>
  <si>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</si>
  <si>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</si>
  <si>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</si>
  <si>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</si>
  <si>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</si>
  <si>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</si>
  <si>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</si>
  <si>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</si>
  <si>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</si>
  <si>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</si>
  <si>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</si>
  <si>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</si>
  <si>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</si>
  <si>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</si>
  <si>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</si>
  <si>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</si>
  <si>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</si>
  <si>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</si>
  <si>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</si>
  <si>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</si>
  <si>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</si>
  <si>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</si>
  <si>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</si>
  <si>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</si>
  <si>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</si>
  <si>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</si>
  <si>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</si>
  <si>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</si>
  <si>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</si>
  <si>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</si>
  <si>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</si>
  <si>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</si>
  <si>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</si>
  <si>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</si>
  <si>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</si>
  <si>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</si>
  <si>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</si>
  <si>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</si>
  <si>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</si>
  <si>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</si>
  <si>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</si>
  <si>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</si>
  <si>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</si>
  <si>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</si>
  <si>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</si>
  <si>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</si>
  <si>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</si>
  <si>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</si>
  <si>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</si>
  <si>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</si>
  <si>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</si>
  <si>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</si>
  <si>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</si>
  <si>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</si>
  <si>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</si>
  <si>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</si>
  <si>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</si>
  <si>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</si>
  <si>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</si>
  <si>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</si>
  <si>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</si>
  <si>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</si>
  <si>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</si>
  <si>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</si>
  <si>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</si>
  <si>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</si>
  <si>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</si>
  <si>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</si>
  <si>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</si>
  <si>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</si>
  <si>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</si>
  <si>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</si>
  <si>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</si>
  <si>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</si>
  <si>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</si>
  <si>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</si>
  <si>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</si>
  <si>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</si>
  <si>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</si>
  <si>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</si>
  <si>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</si>
  <si>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</si>
  <si>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</si>
  <si>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</si>
  <si>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</si>
  <si>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</si>
  <si>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</si>
  <si>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</si>
  <si>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</si>
  <si>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</si>
  <si>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</si>
  <si>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</si>
  <si>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</si>
  <si>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</si>
  <si>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</si>
  <si>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</si>
  <si>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</si>
  <si>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</si>
  <si>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</si>
  <si>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</si>
  <si>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</si>
  <si>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</si>
  <si>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</si>
  <si>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</si>
  <si>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</si>
  <si>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</si>
  <si>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</si>
  <si>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</si>
  <si>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</si>
  <si>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</si>
  <si>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</si>
  <si>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</si>
  <si>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</si>
  <si>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</si>
  <si>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</si>
  <si>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</si>
  <si>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</si>
  <si>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</si>
  <si>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</si>
  <si>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</si>
  <si>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</si>
  <si>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</si>
  <si>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</si>
  <si>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</si>
  <si>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</si>
  <si>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</si>
  <si>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</si>
  <si>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</si>
  <si>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</si>
  <si>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</si>
  <si>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</si>
  <si>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</si>
  <si>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</si>
  <si>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</si>
  <si>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</si>
  <si>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</si>
  <si>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</si>
  <si>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</si>
  <si>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</si>
  <si>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</si>
  <si>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</si>
  <si>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</si>
  <si>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</si>
  <si>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</si>
  <si>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</si>
  <si>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</si>
  <si>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</si>
  <si>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</si>
  <si>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</si>
  <si>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</si>
  <si>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</si>
  <si>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</si>
  <si>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</si>
  <si>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</si>
  <si>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</si>
  <si>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</si>
  <si>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</si>
  <si>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</si>
  <si>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</si>
  <si>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</si>
  <si>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</si>
  <si>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</si>
  <si>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</si>
  <si>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</si>
  <si>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</si>
  <si>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</si>
  <si>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</si>
  <si>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</si>
  <si>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</si>
  <si>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</si>
  <si>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</si>
  <si>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</si>
  <si>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</si>
  <si>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</si>
  <si>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</si>
  <si>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</si>
  <si>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</si>
  <si>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</si>
  <si>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</si>
  <si>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</si>
  <si>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</si>
  <si>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</si>
  <si>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</si>
  <si>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</si>
  <si>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</si>
  <si>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</si>
  <si>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</si>
  <si>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</si>
  <si>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</si>
  <si>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</si>
  <si>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</si>
  <si>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</si>
  <si>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</si>
  <si>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</si>
  <si>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</si>
  <si>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</si>
  <si>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</si>
  <si>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</si>
  <si>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</si>
  <si>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</si>
  <si>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</si>
  <si>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</si>
  <si>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</si>
  <si>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</si>
  <si>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</si>
  <si>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</si>
  <si>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</si>
  <si>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</si>
  <si>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</si>
  <si>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</si>
  <si>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</si>
  <si>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</si>
  <si>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</si>
  <si>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</si>
  <si>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</si>
  <si>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</si>
  <si>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</si>
  <si>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</si>
  <si>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</si>
  <si>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</si>
  <si>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</si>
  <si>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</si>
  <si>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</si>
  <si>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</si>
  <si>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</si>
  <si>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</si>
  <si>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</si>
  <si>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</si>
  <si>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</si>
  <si>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</si>
  <si>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</si>
  <si>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</si>
  <si>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</si>
  <si>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</si>
  <si>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</si>
  <si>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</si>
  <si>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</si>
  <si>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</si>
  <si>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</si>
  <si>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</si>
  <si>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</si>
  <si>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</si>
  <si>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</si>
  <si>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</si>
  <si>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</si>
  <si>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</si>
  <si>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</si>
  <si>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</si>
  <si>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</si>
  <si>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</si>
  <si>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</si>
  <si>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</si>
  <si>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</si>
  <si>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</si>
  <si>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</si>
  <si>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</si>
  <si>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</si>
  <si>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</si>
  <si>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</si>
  <si>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</si>
  <si>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</si>
  <si>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</si>
  <si>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</si>
  <si>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</si>
  <si>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</si>
  <si>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</si>
  <si>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</si>
  <si>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</si>
  <si>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</si>
  <si>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</si>
  <si>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</si>
  <si>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</si>
  <si>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</si>
  <si>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</si>
  <si>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</si>
  <si>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</si>
  <si>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</si>
  <si>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</si>
  <si>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</si>
  <si>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</si>
  <si>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</si>
  <si>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</si>
  <si>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</si>
  <si>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</si>
  <si>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</si>
  <si>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</si>
  <si>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</si>
  <si>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</si>
  <si>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</si>
  <si>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</si>
  <si>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</si>
  <si>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</si>
  <si>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</si>
  <si>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</si>
  <si>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</si>
  <si>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</si>
  <si>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</si>
  <si>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</si>
  <si>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</si>
  <si>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</si>
  <si>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</si>
  <si>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</si>
  <si>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</si>
  <si>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</si>
  <si>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</si>
  <si>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</si>
  <si>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</si>
  <si>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</si>
  <si>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</si>
  <si>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</si>
  <si>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</si>
  <si>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</si>
  <si>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</si>
  <si>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</si>
  <si>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</si>
  <si>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</si>
  <si>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</si>
  <si>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</si>
  <si>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</si>
  <si>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</si>
  <si>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</si>
  <si>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</si>
  <si>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</si>
  <si>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</si>
  <si>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</si>
  <si>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</si>
  <si>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</si>
  <si>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</si>
  <si>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</si>
  <si>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</si>
  <si>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</si>
  <si>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</si>
  <si>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</si>
  <si>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</si>
  <si>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</si>
  <si>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</si>
  <si>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</si>
  <si>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</si>
  <si>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</si>
  <si>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</si>
  <si>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</si>
  <si>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</si>
  <si>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</si>
  <si>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</si>
  <si>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</si>
  <si>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</si>
  <si>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</si>
  <si>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</si>
  <si>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</si>
  <si>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</si>
  <si>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</si>
  <si>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</si>
  <si>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</si>
  <si>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</si>
  <si>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</si>
  <si>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</si>
  <si>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</si>
  <si>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</si>
  <si>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</si>
  <si>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</si>
  <si>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</si>
  <si>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</si>
  <si>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</si>
  <si>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</si>
  <si>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</si>
  <si>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</si>
  <si>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</si>
  <si>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</si>
  <si>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</si>
  <si>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</si>
  <si>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</si>
  <si>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</si>
  <si>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</si>
  <si>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</si>
  <si>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</si>
  <si>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</si>
  <si>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</si>
  <si>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</si>
  <si>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</si>
  <si>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</si>
  <si>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</si>
  <si>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</si>
  <si>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</si>
  <si>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</si>
  <si>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</si>
  <si>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</si>
  <si>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</si>
  <si>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</si>
  <si>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</si>
  <si>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</si>
  <si>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</si>
  <si>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</si>
  <si>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</si>
  <si>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</si>
  <si>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</si>
  <si>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</si>
  <si>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</si>
  <si>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</si>
  <si>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</si>
  <si>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</si>
  <si>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</si>
  <si>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</si>
  <si>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</si>
  <si>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</si>
  <si>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</si>
  <si>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</si>
  <si>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</si>
  <si>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</si>
  <si>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</si>
  <si>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</si>
  <si>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</si>
  <si>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</si>
  <si>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</si>
  <si>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</si>
  <si>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</si>
  <si>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</si>
  <si>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</si>
  <si>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</si>
  <si>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</si>
  <si>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</si>
  <si>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</si>
  <si>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</si>
  <si>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</si>
  <si>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</si>
  <si>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</si>
  <si>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</si>
  <si>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</si>
  <si>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</si>
  <si>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</si>
  <si>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</si>
  <si>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</si>
  <si>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</si>
  <si>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</si>
  <si>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</si>
  <si>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</si>
  <si>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</si>
  <si>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</si>
  <si>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</si>
  <si>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</si>
  <si>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</si>
  <si>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</si>
  <si>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</si>
  <si>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</si>
  <si>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</si>
  <si>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</si>
  <si>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</si>
  <si>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</si>
  <si>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</si>
  <si>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</si>
  <si>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</si>
  <si>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</si>
  <si>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</si>
  <si>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</si>
  <si>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</si>
  <si>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</si>
  <si>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</si>
  <si>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</si>
  <si>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</si>
  <si>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</si>
  <si>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</si>
  <si>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</si>
  <si>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</si>
  <si>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</si>
  <si>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</si>
  <si>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</si>
  <si>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</si>
  <si>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</si>
  <si>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</si>
  <si>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</si>
  <si>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</si>
  <si>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</si>
  <si>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</si>
  <si>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</si>
  <si>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</si>
  <si>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</si>
  <si>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</si>
  <si>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</si>
  <si>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</si>
  <si>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</si>
  <si>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</si>
  <si>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</si>
  <si>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</si>
  <si>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</si>
  <si>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</si>
  <si>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</si>
  <si>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</si>
  <si>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</si>
  <si>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</si>
  <si>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</si>
  <si>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</si>
  <si>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</si>
  <si>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</si>
  <si>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</si>
  <si>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</si>
  <si>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</si>
  <si>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</si>
  <si>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</si>
  <si>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</si>
  <si>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</si>
  <si>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</si>
  <si>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</si>
  <si>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</si>
  <si>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</si>
  <si>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</si>
  <si>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</si>
  <si>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</si>
  <si>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</si>
  <si>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</si>
  <si>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</si>
  <si>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</si>
  <si>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</si>
  <si>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</si>
  <si>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</si>
  <si>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</si>
  <si>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</si>
  <si>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</si>
  <si>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</si>
  <si>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</si>
  <si>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</si>
  <si>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</si>
  <si>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</si>
  <si>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</si>
  <si>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</si>
  <si>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</si>
  <si>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</si>
  <si>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</si>
  <si>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</si>
  <si>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</si>
  <si>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</si>
  <si>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</si>
  <si>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</si>
  <si>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</si>
  <si>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</si>
  <si>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</si>
  <si>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</si>
  <si>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</si>
  <si>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</si>
  <si>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</si>
  <si>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</si>
  <si>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</si>
  <si>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</si>
  <si>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</si>
  <si>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</si>
  <si>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</si>
  <si>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</si>
  <si>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</si>
  <si>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</si>
  <si>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</si>
  <si>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</si>
  <si>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</si>
  <si>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</si>
  <si>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</si>
  <si>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</si>
  <si>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</si>
  <si>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</si>
  <si>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</si>
  <si>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</si>
  <si>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</si>
  <si>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</si>
  <si>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</si>
  <si>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</si>
  <si>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</si>
  <si>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</si>
  <si>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</si>
  <si>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</si>
  <si>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</si>
  <si>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</si>
  <si>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</si>
  <si>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</si>
  <si>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</si>
  <si>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</si>
  <si>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</si>
  <si>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</si>
  <si>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</si>
  <si>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</si>
  <si>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</si>
  <si>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</si>
  <si>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</si>
  <si>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</si>
  <si>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</si>
  <si>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</si>
  <si>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</si>
  <si>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</si>
  <si>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</si>
  <si>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</si>
  <si>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</si>
  <si>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</si>
  <si>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</si>
  <si>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</si>
  <si>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</si>
  <si>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</si>
  <si>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</si>
  <si>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</si>
  <si>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</si>
  <si>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</si>
  <si>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</si>
  <si>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</si>
  <si>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</si>
  <si>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</si>
  <si>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</si>
  <si>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</si>
  <si>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</si>
  <si>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</si>
  <si>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</si>
  <si>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</si>
  <si>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</si>
  <si>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</si>
  <si>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</si>
  <si>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</si>
  <si>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</si>
  <si>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</si>
  <si>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</si>
  <si>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</si>
  <si>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</si>
  <si>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</si>
  <si>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</si>
  <si>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</si>
  <si>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</si>
  <si>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</si>
  <si>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</si>
  <si>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</si>
  <si>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</si>
  <si>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</si>
  <si>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</si>
  <si>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</si>
  <si>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</si>
  <si>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</si>
  <si>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</si>
  <si>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</si>
  <si>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</si>
  <si>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</si>
  <si>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</si>
  <si>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</si>
  <si>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</si>
  <si>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</si>
  <si>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</si>
  <si>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</si>
  <si>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</si>
  <si>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</si>
  <si>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</si>
  <si>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</si>
  <si>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</si>
  <si>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</si>
  <si>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</si>
  <si>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</si>
  <si>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</si>
  <si>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</si>
  <si>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</si>
  <si>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</si>
  <si>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</si>
  <si>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</si>
  <si>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</si>
  <si>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</si>
  <si>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</si>
  <si>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</si>
  <si>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</si>
  <si>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</si>
  <si>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</si>
  <si>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</si>
  <si>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</si>
  <si>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</si>
  <si>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</si>
  <si>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</si>
  <si>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</si>
  <si>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</si>
  <si>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</si>
  <si>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</si>
  <si>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</si>
  <si>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</si>
  <si>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</si>
  <si>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</si>
  <si>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</si>
  <si>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</si>
  <si>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</si>
  <si>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</si>
  <si>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</si>
  <si>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</si>
  <si>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</si>
  <si>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</si>
  <si>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</si>
  <si>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</si>
  <si>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</si>
  <si>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</si>
  <si>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</si>
  <si>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</si>
  <si>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</si>
  <si>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</si>
  <si>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</si>
  <si>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</si>
  <si>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</si>
  <si>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</si>
  <si>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</si>
  <si>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</si>
  <si>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</si>
  <si>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</si>
  <si>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</si>
  <si>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</si>
  <si>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</si>
  <si>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</si>
  <si>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</si>
  <si>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</si>
  <si>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</si>
  <si>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</si>
  <si>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</si>
  <si>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</si>
  <si>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</si>
  <si>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</si>
  <si>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</si>
  <si>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</si>
  <si>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</si>
  <si>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</si>
  <si>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</si>
  <si>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</si>
  <si>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</si>
  <si>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</si>
  <si>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</si>
  <si>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</si>
  <si>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</si>
  <si>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</si>
  <si>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</si>
  <si>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</si>
  <si>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</si>
  <si>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</si>
  <si>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</si>
  <si>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</si>
  <si>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</si>
  <si>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</si>
  <si>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</si>
  <si>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</si>
  <si>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</si>
  <si>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</si>
  <si>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</si>
  <si>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</si>
  <si>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</si>
  <si>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</si>
  <si>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</si>
  <si>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</si>
  <si>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</si>
  <si>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</si>
  <si>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</si>
  <si>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</si>
  <si>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</si>
  <si>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</si>
  <si>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</si>
  <si>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</si>
  <si>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</si>
  <si>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</si>
  <si>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</si>
  <si>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</si>
  <si>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</si>
  <si>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</si>
  <si>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</si>
  <si>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</si>
  <si>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</si>
  <si>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</si>
  <si>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</si>
  <si>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</si>
  <si>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</si>
  <si>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</si>
  <si>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</si>
  <si>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</si>
  <si>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</si>
  <si>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</si>
  <si>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</si>
  <si>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</si>
  <si>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</si>
  <si>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</si>
  <si>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</si>
  <si>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</si>
  <si>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</si>
  <si>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</si>
  <si>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</si>
  <si>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</si>
  <si>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</si>
  <si>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</si>
  <si>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</si>
  <si>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</si>
  <si>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</si>
  <si>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</si>
  <si>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</si>
  <si>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</si>
  <si>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</si>
  <si>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</si>
  <si>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</si>
  <si>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</si>
  <si>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</si>
  <si>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</si>
  <si>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</si>
  <si>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</si>
  <si>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</si>
  <si>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</si>
  <si>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</si>
  <si>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</si>
  <si>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</si>
  <si>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</si>
  <si>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</si>
  <si>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</si>
  <si>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</si>
  <si>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</si>
  <si>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</si>
  <si>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</si>
  <si>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</si>
  <si>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</si>
  <si>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</si>
  <si>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</si>
  <si>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</si>
  <si>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</si>
  <si>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</si>
  <si>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</si>
  <si>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</si>
  <si>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</si>
  <si>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</si>
  <si>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</si>
  <si>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</si>
  <si>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</si>
  <si>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</si>
  <si>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</si>
  <si>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</si>
  <si>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</si>
  <si>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</si>
  <si>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</si>
  <si>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</si>
  <si>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</si>
  <si>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</si>
  <si>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</si>
  <si>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</si>
  <si>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</si>
  <si>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</si>
  <si>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</si>
  <si>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</si>
  <si>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</si>
  <si>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</si>
  <si>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</si>
  <si>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</si>
  <si>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</si>
  <si>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</si>
  <si>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</si>
  <si>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</si>
  <si>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</si>
  <si>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</si>
  <si>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</si>
  <si>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</si>
  <si>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</si>
  <si>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</si>
  <si>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</si>
  <si>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</si>
  <si>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</si>
  <si>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</si>
  <si>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</si>
  <si>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</si>
  <si>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</si>
  <si>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</si>
  <si>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</si>
  <si>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</si>
  <si>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</si>
  <si>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</si>
  <si>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</si>
  <si>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</si>
  <si>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</si>
  <si>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</si>
  <si>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</si>
  <si>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</si>
  <si>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</si>
  <si>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</si>
  <si>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</si>
  <si>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</si>
  <si>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</si>
  <si>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</si>
  <si>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</si>
  <si>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</si>
  <si>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</si>
  <si>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</si>
  <si>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</si>
  <si>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</si>
  <si>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</si>
  <si>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</si>
  <si>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</si>
  <si>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</si>
  <si>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</si>
  <si>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</si>
  <si>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</si>
  <si>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</si>
  <si>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</si>
  <si>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</si>
  <si>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</si>
  <si>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</si>
  <si>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</si>
  <si>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</si>
  <si>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</si>
  <si>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</si>
  <si>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</si>
  <si>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</si>
  <si>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</si>
  <si>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</si>
  <si>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</si>
  <si>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</si>
  <si>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</si>
  <si>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</si>
  <si>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</si>
  <si>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</si>
  <si>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</si>
  <si>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</si>
  <si>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</si>
  <si>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</si>
  <si>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</si>
  <si>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</si>
  <si>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</si>
  <si>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</si>
  <si>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</si>
  <si>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</si>
  <si>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</si>
  <si>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</si>
  <si>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</si>
  <si>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</si>
  <si>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</si>
  <si>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</si>
  <si>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</si>
  <si>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</si>
  <si>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</si>
  <si>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</si>
  <si>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</si>
  <si>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</si>
  <si>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</si>
  <si>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</si>
  <si>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</si>
  <si>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</si>
  <si>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</si>
  <si>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</si>
  <si>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</si>
  <si>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</si>
  <si>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</si>
  <si>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</si>
  <si>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</si>
  <si>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</si>
  <si>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</si>
  <si>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</si>
  <si>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</si>
  <si>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</si>
  <si>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</si>
  <si>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</si>
  <si>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</si>
  <si>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</si>
  <si>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</si>
  <si>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</si>
  <si>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</si>
  <si>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</si>
  <si>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</si>
  <si>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</si>
  <si>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</si>
  <si>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</si>
  <si>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</si>
  <si>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</si>
  <si>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</si>
  <si>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</si>
  <si>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</si>
  <si>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</si>
  <si>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</si>
  <si>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</si>
  <si>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</si>
  <si>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</si>
  <si>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</si>
  <si>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</si>
  <si>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</si>
  <si>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</si>
  <si>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</si>
  <si>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</si>
  <si>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</si>
  <si>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</si>
  <si>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</si>
  <si>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</si>
  <si>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</si>
  <si>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</si>
  <si>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</si>
  <si>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</si>
  <si>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</si>
  <si>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</si>
  <si>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</si>
  <si>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</si>
  <si>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</si>
  <si>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</si>
  <si>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</si>
  <si>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</si>
  <si>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</si>
  <si>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</si>
  <si>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</si>
  <si>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</si>
  <si>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</si>
  <si>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</si>
  <si>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</si>
  <si>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</si>
  <si>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</si>
  <si>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</si>
  <si>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</si>
  <si>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</si>
  <si>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</si>
  <si>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</si>
  <si>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</si>
  <si>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</si>
  <si>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</si>
  <si>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</si>
  <si>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</si>
  <si>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</si>
  <si>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</si>
  <si>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</si>
  <si>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</si>
  <si>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</si>
  <si>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</si>
  <si>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</si>
  <si>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</si>
  <si>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</si>
  <si>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</si>
  <si>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</si>
  <si>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</si>
  <si>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</si>
  <si>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</si>
  <si>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</si>
  <si>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</si>
  <si>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</si>
  <si>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</si>
  <si>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</si>
  <si>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</si>
  <si>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</si>
  <si>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</si>
  <si>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</si>
  <si>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</si>
  <si>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</si>
  <si>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</si>
  <si>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</si>
  <si>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</si>
  <si>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</si>
  <si>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</si>
  <si>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</si>
  <si>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</si>
  <si>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</si>
  <si>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</si>
  <si>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</si>
  <si>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</si>
  <si>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</si>
  <si>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</si>
  <si>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</si>
  <si>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</si>
  <si>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</si>
  <si>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</si>
  <si>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</si>
  <si>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</si>
  <si>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</si>
  <si>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</si>
  <si>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</si>
  <si>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</si>
  <si>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</si>
  <si>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</si>
  <si>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</si>
  <si>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</si>
  <si>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</si>
  <si>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</si>
  <si>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</si>
  <si>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</si>
  <si>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</si>
  <si>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</si>
  <si>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</si>
  <si>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</si>
  <si>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</si>
  <si>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</si>
  <si>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</si>
  <si>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</si>
  <si>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</si>
  <si>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</si>
  <si>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</si>
  <si>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</si>
  <si>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</si>
  <si>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</si>
  <si>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</si>
  <si>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</si>
  <si>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</si>
  <si>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</si>
  <si>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</si>
  <si>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</si>
  <si>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</si>
  <si>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</si>
  <si>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</si>
  <si>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</si>
  <si>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</si>
  <si>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</si>
  <si>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</si>
  <si>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</si>
  <si>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</si>
  <si>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</si>
  <si>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</si>
  <si>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</si>
  <si>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</si>
  <si>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</si>
  <si>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</si>
  <si>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</si>
  <si>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</si>
  <si>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</si>
  <si>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</si>
  <si>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</si>
  <si>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</si>
  <si>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</si>
  <si>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</si>
  <si>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</si>
  <si>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</si>
  <si>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</si>
  <si>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</si>
  <si>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</si>
  <si>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</si>
  <si>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</si>
  <si>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</si>
  <si>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</si>
  <si>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</si>
  <si>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</si>
  <si>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</si>
  <si>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</si>
  <si>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</si>
  <si>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</si>
  <si>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</si>
  <si>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</si>
  <si>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</si>
  <si>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</si>
  <si>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</si>
  <si>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</si>
  <si>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</si>
  <si>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</si>
  <si>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</si>
  <si>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</si>
  <si>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</si>
  <si>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</si>
  <si>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</si>
  <si>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</si>
  <si>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</si>
  <si>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</si>
  <si>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</si>
  <si>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</si>
  <si>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</si>
  <si>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</si>
  <si>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</si>
  <si>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</si>
  <si>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</si>
  <si>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</si>
  <si>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</si>
  <si>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</si>
  <si>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</si>
  <si>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</si>
  <si>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</si>
  <si>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</si>
  <si>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</si>
  <si>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</si>
  <si>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</si>
  <si>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</si>
  <si>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</si>
  <si>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</si>
  <si>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</si>
  <si>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</si>
  <si>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</si>
  <si>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</si>
  <si>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</si>
  <si>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</si>
  <si>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</si>
  <si>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</si>
  <si>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</si>
  <si>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</si>
  <si>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</si>
  <si>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</si>
  <si>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</si>
  <si>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</si>
  <si>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</si>
  <si>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</si>
  <si>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</si>
  <si>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</si>
  <si>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</si>
  <si>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</si>
  <si>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</si>
  <si>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</si>
  <si>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</si>
  <si>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</si>
  <si>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</si>
  <si>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</si>
  <si>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</si>
  <si>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</si>
  <si>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</si>
  <si>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</si>
  <si>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</si>
  <si>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</si>
  <si>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</si>
  <si>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</si>
  <si>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</si>
  <si>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</si>
  <si>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</si>
  <si>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</si>
  <si>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</si>
  <si>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</si>
  <si>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</si>
  <si>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</si>
  <si>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</si>
  <si>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</si>
  <si>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</si>
  <si>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</si>
  <si>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</si>
  <si>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</si>
  <si>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</si>
  <si>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</si>
  <si>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</si>
  <si>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</si>
  <si>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</si>
  <si>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</si>
  <si>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</si>
  <si>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</si>
  <si>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</si>
  <si>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</si>
  <si>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</si>
  <si>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</si>
  <si>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</si>
  <si>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</si>
  <si>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</si>
  <si>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</si>
  <si>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</si>
  <si>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</si>
  <si>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</si>
  <si>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</si>
  <si>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</si>
  <si>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</si>
  <si>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</si>
  <si>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</si>
  <si>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</si>
  <si>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</si>
  <si>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</si>
  <si>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</si>
  <si>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</si>
  <si>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</si>
  <si>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</si>
  <si>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</si>
  <si>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</si>
  <si>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</si>
  <si>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</si>
  <si>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</si>
  <si>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</si>
  <si>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</si>
  <si>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</si>
  <si>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</si>
  <si>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</si>
  <si>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</si>
  <si>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</si>
  <si>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</si>
  <si>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</si>
  <si>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</si>
  <si>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</si>
  <si>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</si>
  <si>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</si>
  <si>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</si>
  <si>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</si>
  <si>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</si>
  <si>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</si>
  <si>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</si>
  <si>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</si>
  <si>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</si>
  <si>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</si>
  <si>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</si>
  <si>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</si>
  <si>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</si>
  <si>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</si>
  <si>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</si>
  <si>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</si>
  <si>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</si>
  <si>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</si>
  <si>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</si>
  <si>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</si>
  <si>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</si>
  <si>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</si>
  <si>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</si>
  <si>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</si>
  <si>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</si>
  <si>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</si>
  <si>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</si>
  <si>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</si>
  <si>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</si>
  <si>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</si>
  <si>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</si>
  <si>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</si>
  <si>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</si>
  <si>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</si>
  <si>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</si>
  <si>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</si>
  <si>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</si>
  <si>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</si>
  <si>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</si>
  <si>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</si>
  <si>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</si>
  <si>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</si>
  <si>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</si>
  <si>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</si>
  <si>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</si>
  <si>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</si>
  <si>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</si>
  <si>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</si>
  <si>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</si>
  <si>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</si>
  <si>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</si>
  <si>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</si>
  <si>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</si>
  <si>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</si>
  <si>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</si>
  <si>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</si>
  <si>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</si>
  <si>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</si>
  <si>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</si>
  <si>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</si>
  <si>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</si>
  <si>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</si>
  <si>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</si>
  <si>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</si>
  <si>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</si>
  <si>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</si>
  <si>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</si>
  <si>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</si>
  <si>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</si>
  <si>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</si>
  <si>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</si>
  <si>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</si>
  <si>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</si>
  <si>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</si>
  <si>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</si>
  <si>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</si>
  <si>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</si>
  <si>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</si>
  <si>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</si>
  <si>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</si>
  <si>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</si>
  <si>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</si>
  <si>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</si>
  <si>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</si>
  <si>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</si>
  <si>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</si>
  <si>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</si>
  <si>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</si>
  <si>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</si>
  <si>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</si>
  <si>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</si>
  <si>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</si>
  <si>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</si>
  <si>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</si>
  <si>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</si>
  <si>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</si>
  <si>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</si>
  <si>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</si>
  <si>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</si>
  <si>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</si>
  <si>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</si>
  <si>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</si>
  <si>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</si>
  <si>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</si>
  <si>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</si>
  <si>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</si>
  <si>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</si>
  <si>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</si>
  <si>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</si>
  <si>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</si>
  <si>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</si>
  <si>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</si>
  <si>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</si>
  <si>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</si>
  <si>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</si>
  <si>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</si>
  <si>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</si>
  <si>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</si>
  <si>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</si>
  <si>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</si>
  <si>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</si>
  <si>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</si>
  <si>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</si>
  <si>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</si>
  <si>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</si>
  <si>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</si>
  <si>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</si>
  <si>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</si>
  <si>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</si>
  <si>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</si>
  <si>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</si>
  <si>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</si>
  <si>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</si>
  <si>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</si>
  <si>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</si>
  <si>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</si>
  <si>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</si>
  <si>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</si>
  <si>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</si>
  <si>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</si>
  <si>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</si>
  <si>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</si>
  <si>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</si>
  <si>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</si>
  <si>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</si>
  <si>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</si>
  <si>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</si>
  <si>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</si>
  <si>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</si>
  <si>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</si>
  <si>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</si>
  <si>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</si>
  <si>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</si>
  <si>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</si>
  <si>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</si>
  <si>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</si>
  <si>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</si>
  <si>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</si>
  <si>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</si>
  <si>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</si>
  <si>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</si>
  <si>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</si>
  <si>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</si>
  <si>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</si>
  <si>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</si>
  <si>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</si>
  <si>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</si>
  <si>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</si>
  <si>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</si>
  <si>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</si>
  <si>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</si>
  <si>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</si>
  <si>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</si>
  <si>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</si>
  <si>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</si>
  <si>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</si>
  <si>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</si>
  <si>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</si>
  <si>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</si>
  <si>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</si>
  <si>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</si>
  <si>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</si>
  <si>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</si>
  <si>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</si>
  <si>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</si>
  <si>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</si>
  <si>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</si>
  <si>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</si>
  <si>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</si>
  <si>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</si>
  <si>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</si>
  <si>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</si>
  <si>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</si>
  <si>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</si>
  <si>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</si>
  <si>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</si>
  <si>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</si>
  <si>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</si>
  <si>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</si>
  <si>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</si>
  <si>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</si>
  <si>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</si>
  <si>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</si>
  <si>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</si>
  <si>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</si>
  <si>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</si>
  <si>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</si>
  <si>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</si>
  <si>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</si>
  <si>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</si>
  <si>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</si>
  <si>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</si>
  <si>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</si>
  <si>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</si>
  <si>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</si>
  <si>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</si>
  <si>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</si>
  <si>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</si>
  <si>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</si>
  <si>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</si>
  <si>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</si>
  <si>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</si>
  <si>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</si>
  <si>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</si>
  <si>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</si>
  <si>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</si>
  <si>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</si>
  <si>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</si>
  <si>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</si>
  <si>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</si>
  <si>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</si>
  <si>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</si>
  <si>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</si>
  <si>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</si>
  <si>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</si>
  <si>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</si>
  <si>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</si>
  <si>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</si>
  <si>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</si>
  <si>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</si>
  <si>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</si>
  <si>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</si>
  <si>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</si>
  <si>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</si>
  <si>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</si>
  <si>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</si>
  <si>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</si>
  <si>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</si>
  <si>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</si>
  <si>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</si>
  <si>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</si>
  <si>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</si>
  <si>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</si>
  <si>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</si>
  <si>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</si>
  <si>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</si>
  <si>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</si>
  <si>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</si>
  <si>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</si>
  <si>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</si>
  <si>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</si>
  <si>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</si>
  <si>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</si>
  <si>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</si>
  <si>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</si>
  <si>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</si>
  <si>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</si>
  <si>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</si>
  <si>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</si>
  <si>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</si>
  <si>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</si>
  <si>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</si>
  <si>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</si>
  <si>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</si>
  <si>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</si>
  <si>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</si>
  <si>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</si>
  <si>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</si>
  <si>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</si>
  <si>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</si>
  <si>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</si>
  <si>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</si>
  <si>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</si>
  <si>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</si>
  <si>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</si>
  <si>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</si>
  <si>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</si>
  <si>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</si>
  <si>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</si>
  <si>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</si>
  <si>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</si>
  <si>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</si>
  <si>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</si>
  <si>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</si>
  <si>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</si>
  <si>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</si>
  <si>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</si>
  <si>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</si>
  <si>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</si>
  <si>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</si>
  <si>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</si>
  <si>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</si>
  <si>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</si>
  <si>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</si>
  <si>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</si>
  <si>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</si>
  <si>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</si>
  <si>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</si>
  <si>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</si>
  <si>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</si>
  <si>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</si>
  <si>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</si>
  <si>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</si>
  <si>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</si>
  <si>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</si>
  <si>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</si>
  <si>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</si>
  <si>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</si>
  <si>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</si>
  <si>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</si>
  <si>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</si>
  <si>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</si>
  <si>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</si>
  <si>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</si>
  <si>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</si>
  <si>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</si>
  <si>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</si>
  <si>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</si>
  <si>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</si>
  <si>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</si>
  <si>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</si>
  <si>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</si>
  <si>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</si>
  <si>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</si>
  <si>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</si>
  <si>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</si>
  <si>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</si>
  <si>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</si>
  <si>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</si>
  <si>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</si>
  <si>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</si>
  <si>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</si>
  <si>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</si>
  <si>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</si>
  <si>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</si>
  <si>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</si>
  <si>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</si>
  <si>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</si>
  <si>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</si>
  <si>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</si>
  <si>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</si>
  <si>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</si>
  <si>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</si>
  <si>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</si>
  <si>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</si>
  <si>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</si>
  <si>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</si>
  <si>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</si>
  <si>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</si>
  <si>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</si>
  <si>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</si>
  <si>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</si>
  <si>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</si>
  <si>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</si>
  <si>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</si>
  <si>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</si>
  <si>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</si>
  <si>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</si>
  <si>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</si>
  <si>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</si>
  <si>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</si>
  <si>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</si>
  <si>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</si>
  <si>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</si>
  <si>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</si>
  <si>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</si>
  <si>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</si>
  <si>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</si>
  <si>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</si>
  <si>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</si>
  <si>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</si>
  <si>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</si>
  <si>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</si>
  <si>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</si>
  <si>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</si>
  <si>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</si>
  <si>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</si>
  <si>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</si>
  <si>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</si>
  <si>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</si>
  <si>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</si>
  <si>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</si>
  <si>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</si>
  <si>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</si>
  <si>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</si>
  <si>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</si>
  <si>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</si>
  <si>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</si>
  <si>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</si>
  <si>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</si>
  <si>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</si>
  <si>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</si>
  <si>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</si>
  <si>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</si>
  <si>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</si>
  <si>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</si>
  <si>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</si>
  <si>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</si>
  <si>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</si>
  <si>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</si>
  <si>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</si>
  <si>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</si>
  <si>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</si>
  <si>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</si>
  <si>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</si>
  <si>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</si>
  <si>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</si>
  <si>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</si>
  <si>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</si>
  <si>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</si>
  <si>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</si>
  <si>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</si>
  <si>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</si>
  <si>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</si>
  <si>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</si>
  <si>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</si>
  <si>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</si>
  <si>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</si>
  <si>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</si>
  <si>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</si>
  <si>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</si>
  <si>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</si>
  <si>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</si>
  <si>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</si>
  <si>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</si>
  <si>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</si>
  <si>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</si>
  <si>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</si>
  <si>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</si>
  <si>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</si>
  <si>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</si>
  <si>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</si>
  <si>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</si>
  <si>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</si>
  <si>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</si>
  <si>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</si>
  <si>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</si>
  <si>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</si>
  <si>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</si>
  <si>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</si>
  <si>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</si>
  <si>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</si>
  <si>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</si>
  <si>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</si>
  <si>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</si>
  <si>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</si>
  <si>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</si>
  <si>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</si>
  <si>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</si>
  <si>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</si>
  <si>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</si>
  <si>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</si>
  <si>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</si>
  <si>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</si>
  <si>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</si>
  <si>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</si>
  <si>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</si>
  <si>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</si>
  <si>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</si>
  <si>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</si>
  <si>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</si>
  <si>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</si>
  <si>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</si>
  <si>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</si>
  <si>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</si>
  <si>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</si>
  <si>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</si>
  <si>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</si>
  <si>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</si>
  <si>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</si>
  <si>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</si>
  <si>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</si>
  <si>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</si>
  <si>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</si>
  <si>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</si>
  <si>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</si>
  <si>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</si>
  <si>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</si>
  <si>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</si>
  <si>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</si>
  <si>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</si>
  <si>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</si>
  <si>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</si>
  <si>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</si>
  <si>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</si>
  <si>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</si>
  <si>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</si>
  <si>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</si>
  <si>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</si>
  <si>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</si>
  <si>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</si>
  <si>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</si>
  <si>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</si>
  <si>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</si>
  <si>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</si>
  <si>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</si>
  <si>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</si>
  <si>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</si>
  <si>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</si>
  <si>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</si>
  <si>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</si>
  <si>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</si>
  <si>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</si>
  <si>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</si>
  <si>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</si>
  <si>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</si>
  <si>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</si>
  <si>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</si>
  <si>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</si>
  <si>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</si>
  <si>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</si>
  <si>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</si>
  <si>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</si>
  <si>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</si>
  <si>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</si>
  <si>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</si>
  <si>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</si>
  <si>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</si>
  <si>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</si>
  <si>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</si>
  <si>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</si>
  <si>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</si>
  <si>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</si>
  <si>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</si>
  <si>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</si>
  <si>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</si>
  <si>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</si>
  <si>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</si>
  <si>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</si>
  <si>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</si>
  <si>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</si>
  <si>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</si>
  <si>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</si>
  <si>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</si>
  <si>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</si>
  <si>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</si>
  <si>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</si>
  <si>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</si>
  <si>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</si>
  <si>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</si>
  <si>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</si>
  <si>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</si>
  <si>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</si>
  <si>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</si>
  <si>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</si>
  <si>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</si>
  <si>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</si>
  <si>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</si>
  <si>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</si>
  <si>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</si>
  <si>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</si>
  <si>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</si>
  <si>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</si>
  <si>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</si>
  <si>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</si>
  <si>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</si>
  <si>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</si>
  <si>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</si>
  <si>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</si>
  <si>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</si>
  <si>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</si>
  <si>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</si>
  <si>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</si>
  <si>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</si>
  <si>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</si>
  <si>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</si>
  <si>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</si>
  <si>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</si>
  <si>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</si>
  <si>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</si>
  <si>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</si>
  <si>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</si>
  <si>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</si>
  <si>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</si>
  <si>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</si>
  <si>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</si>
  <si>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</si>
  <si>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</si>
  <si>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</si>
  <si>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</si>
  <si>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</si>
  <si>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</si>
  <si>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</si>
  <si>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</si>
  <si>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</si>
  <si>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</si>
  <si>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</si>
  <si>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</si>
  <si>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</si>
  <si>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</si>
  <si>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</si>
  <si>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</si>
  <si>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</si>
  <si>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</si>
  <si>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</si>
  <si>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</si>
  <si>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</si>
  <si>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</si>
  <si>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</si>
  <si>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</si>
  <si>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</si>
  <si>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</si>
  <si>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</si>
  <si>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</si>
  <si>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</si>
  <si>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</si>
  <si>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</si>
  <si>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</si>
  <si>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</si>
  <si>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</si>
  <si>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</si>
  <si>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</si>
  <si>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</si>
  <si>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</si>
  <si>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</si>
  <si>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</si>
  <si>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</si>
  <si>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</si>
  <si>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</si>
  <si>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</si>
  <si>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</si>
  <si>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</si>
  <si>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</si>
  <si>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</si>
  <si>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</si>
  <si>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</si>
  <si>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</si>
  <si>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</si>
  <si>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</si>
  <si>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</si>
  <si>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</si>
  <si>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</si>
  <si>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</si>
  <si>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</si>
  <si>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</si>
  <si>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</si>
  <si>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</si>
  <si>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</si>
  <si>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</si>
  <si>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</si>
  <si>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</si>
  <si>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</si>
  <si>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</si>
  <si>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</si>
  <si>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</si>
  <si>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</si>
  <si>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</si>
  <si>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</si>
  <si>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</si>
  <si>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</si>
  <si>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</si>
  <si>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</si>
  <si>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</si>
  <si>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</si>
  <si>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</si>
  <si>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</si>
  <si>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</si>
  <si>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</si>
  <si>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</si>
  <si>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</si>
  <si>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</si>
  <si>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</si>
  <si>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</si>
  <si>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</si>
  <si>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</si>
  <si>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</si>
  <si>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</si>
  <si>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</si>
  <si>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</si>
  <si>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</si>
  <si>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</si>
  <si>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</si>
  <si>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</si>
  <si>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</si>
  <si>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</si>
  <si>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</si>
  <si>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</si>
  <si>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</si>
  <si>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</si>
  <si>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</si>
  <si>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</si>
  <si>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</si>
  <si>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</si>
  <si>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</si>
  <si>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</si>
  <si>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</si>
  <si>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</si>
  <si>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</si>
  <si>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</si>
  <si>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</si>
  <si>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</si>
  <si>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</si>
  <si>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</si>
  <si>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</si>
  <si>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</si>
  <si>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</si>
  <si>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</si>
  <si>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</si>
  <si>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</si>
  <si>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</si>
  <si>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</si>
  <si>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</si>
  <si>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</si>
  <si>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</si>
  <si>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</si>
  <si>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</si>
  <si>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</si>
  <si>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</si>
  <si>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</si>
  <si>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</si>
  <si>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</si>
  <si>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</si>
  <si>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</si>
  <si>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</si>
  <si>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</si>
  <si>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</si>
  <si>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</si>
  <si>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</si>
  <si>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</si>
  <si>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</si>
  <si>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</si>
  <si>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</si>
  <si>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</si>
  <si>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</si>
  <si>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</si>
  <si>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</si>
  <si>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</si>
  <si>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</si>
  <si>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</si>
  <si>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</si>
  <si>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</si>
  <si>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</si>
  <si>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</si>
  <si>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</si>
  <si>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</si>
  <si>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</si>
  <si>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</si>
  <si>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</si>
  <si>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</si>
  <si>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</si>
  <si>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</si>
  <si>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</si>
  <si>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</si>
  <si>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</si>
  <si>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</si>
  <si>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</si>
  <si>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</si>
  <si>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</si>
  <si>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</si>
  <si>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</si>
  <si>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</si>
  <si>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</si>
  <si>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</si>
  <si>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</si>
  <si>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</si>
  <si>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</si>
  <si>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</si>
  <si>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</si>
  <si>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</si>
  <si>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</si>
  <si>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</si>
  <si>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</si>
  <si>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</si>
  <si>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</si>
  <si>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</si>
  <si>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</si>
  <si>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</si>
  <si>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</si>
  <si>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</si>
  <si>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</si>
  <si>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</si>
  <si>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</si>
  <si>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</si>
  <si>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</si>
  <si>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</si>
  <si>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</si>
  <si>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</si>
  <si>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</si>
  <si>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</si>
  <si>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</si>
  <si>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</si>
  <si>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</si>
  <si>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</si>
  <si>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</si>
  <si>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</si>
  <si>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</si>
  <si>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</si>
  <si>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</si>
  <si>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</si>
  <si>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</si>
  <si>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</si>
  <si>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</si>
  <si>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</si>
  <si>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</si>
  <si>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</si>
  <si>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</si>
  <si>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</si>
  <si>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</si>
  <si>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</si>
  <si>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</si>
  <si>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</si>
  <si>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</si>
  <si>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</si>
  <si>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</si>
  <si>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</si>
  <si>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</si>
  <si>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</si>
  <si>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</si>
  <si>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</si>
  <si>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</si>
  <si>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</si>
  <si>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</si>
  <si>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</si>
  <si>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</si>
  <si>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</si>
  <si>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</si>
  <si>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</si>
  <si>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</si>
  <si>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</si>
  <si>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</si>
  <si>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</si>
  <si>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</si>
  <si>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</si>
  <si>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</si>
  <si>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</si>
  <si>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</si>
  <si>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</si>
  <si>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</si>
  <si>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</si>
  <si>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</si>
  <si>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</si>
  <si>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</si>
  <si>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</si>
  <si>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</si>
  <si>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</si>
  <si>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</si>
  <si>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</si>
  <si>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</si>
  <si>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</si>
  <si>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</si>
  <si>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</si>
  <si>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</si>
  <si>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</si>
  <si>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</si>
  <si>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</si>
  <si>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</si>
  <si>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</si>
  <si>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</si>
  <si>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</si>
  <si>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</si>
  <si>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</si>
  <si>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</si>
  <si>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</si>
  <si>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</si>
  <si>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</si>
  <si>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</si>
  <si>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</si>
  <si>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</si>
  <si>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</si>
  <si>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</si>
  <si>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</si>
  <si>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</si>
  <si>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</si>
  <si>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</si>
  <si>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</si>
  <si>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</si>
  <si>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</si>
  <si>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</si>
  <si>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</si>
  <si>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</si>
  <si>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</si>
  <si>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</si>
  <si>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</si>
  <si>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</si>
  <si>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</si>
  <si>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</si>
  <si>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</si>
  <si>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</si>
  <si>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</si>
  <si>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</si>
  <si>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</si>
  <si>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</si>
  <si>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</si>
  <si>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</si>
  <si>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</si>
  <si>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</si>
  <si>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</si>
  <si>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</si>
  <si>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</si>
  <si>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</si>
  <si>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</si>
  <si>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</si>
  <si>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</si>
  <si>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</si>
  <si>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</si>
  <si>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</si>
  <si>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</si>
  <si>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</si>
  <si>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</si>
  <si>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</si>
  <si>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</si>
  <si>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</si>
  <si>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</si>
  <si>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</si>
  <si>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</si>
  <si>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</si>
  <si>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</si>
  <si>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</si>
  <si>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</si>
  <si>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</si>
  <si>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</si>
  <si>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</si>
  <si>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</si>
  <si>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</si>
  <si>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</si>
  <si>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</si>
  <si>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</si>
  <si>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</si>
  <si>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</si>
  <si>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</si>
  <si>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</si>
  <si>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</si>
  <si>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</si>
  <si>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</si>
  <si>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</si>
  <si>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</si>
  <si>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</si>
  <si>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</si>
  <si>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</si>
  <si>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</si>
  <si>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</si>
  <si>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</si>
  <si>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</si>
  <si>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</si>
  <si>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</si>
  <si>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</si>
  <si>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</si>
  <si>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</si>
  <si>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</si>
  <si>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</si>
  <si>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</si>
  <si>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</si>
  <si>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</si>
  <si>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</si>
  <si>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</si>
  <si>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</si>
  <si>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</si>
  <si>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</si>
  <si>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</si>
  <si>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</si>
  <si>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</si>
  <si>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</si>
  <si>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</si>
  <si>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</si>
  <si>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</si>
  <si>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</si>
  <si>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</si>
  <si>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</si>
  <si>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</si>
  <si>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</si>
  <si>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</si>
  <si>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</si>
  <si>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</si>
  <si>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</si>
  <si>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</si>
  <si>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</si>
  <si>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</si>
  <si>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</si>
  <si>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</si>
  <si>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</si>
  <si>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</si>
  <si>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</si>
  <si>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</si>
  <si>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</si>
  <si>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</si>
  <si>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</si>
  <si>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</si>
  <si>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</si>
  <si>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</si>
  <si>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</si>
  <si>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</si>
  <si>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</si>
  <si>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</si>
  <si>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</si>
  <si>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</si>
  <si>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</si>
  <si>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</si>
  <si>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</si>
  <si>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</si>
  <si>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</si>
  <si>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</si>
  <si>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</si>
  <si>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</si>
  <si>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</si>
  <si>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</si>
  <si>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</si>
  <si>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</si>
  <si>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</si>
  <si>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</si>
  <si>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</si>
  <si>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</si>
  <si>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</si>
  <si>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</si>
  <si>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</si>
  <si>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</si>
  <si>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</si>
  <si>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</si>
  <si>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</si>
  <si>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</si>
  <si>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</si>
  <si>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</si>
  <si>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</si>
  <si>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</si>
  <si>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</si>
  <si>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</si>
  <si>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</si>
  <si>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</si>
  <si>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</si>
  <si>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</si>
  <si>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</si>
  <si>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</si>
  <si>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</si>
  <si>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</si>
  <si>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</si>
  <si>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</si>
  <si>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</si>
  <si>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</si>
  <si>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</si>
  <si>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</si>
  <si>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</si>
  <si>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</si>
  <si>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</si>
  <si>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</si>
  <si>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</si>
  <si>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</si>
  <si>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</si>
  <si>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</si>
  <si>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</si>
  <si>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</si>
  <si>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</si>
  <si>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</si>
  <si>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</si>
  <si>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</si>
  <si>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</si>
  <si>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</si>
  <si>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</si>
  <si>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</si>
  <si>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</si>
  <si>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</si>
  <si>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</si>
  <si>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</si>
  <si>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</si>
  <si>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</si>
  <si>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</si>
  <si>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</si>
  <si>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</si>
  <si>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</si>
  <si>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</si>
  <si>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</si>
  <si>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</si>
  <si>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</si>
  <si>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</si>
  <si>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</si>
  <si>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</si>
  <si>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</si>
  <si>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</si>
  <si>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</si>
  <si>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</si>
  <si>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</si>
  <si>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</si>
  <si>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</si>
  <si>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</si>
  <si>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</si>
  <si>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</si>
  <si>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</si>
  <si>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</si>
  <si>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</si>
  <si>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</si>
  <si>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</si>
  <si>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</si>
  <si>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</si>
  <si>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</si>
  <si>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</si>
  <si>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</si>
  <si>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</si>
  <si>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</si>
  <si>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</si>
  <si>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</si>
  <si>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</si>
  <si>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</si>
  <si>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</si>
  <si>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</si>
  <si>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</si>
  <si>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</si>
  <si>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</si>
  <si>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</si>
  <si>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</si>
  <si>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</si>
  <si>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</si>
  <si>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</si>
  <si>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</si>
  <si>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</si>
  <si>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</si>
  <si>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</si>
  <si>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</si>
  <si>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</si>
  <si>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</si>
  <si>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</si>
  <si>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</si>
  <si>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</si>
  <si>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</si>
  <si>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</si>
  <si>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</si>
  <si>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</si>
  <si>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</si>
  <si>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</si>
  <si>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</si>
  <si>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</si>
  <si>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</si>
  <si>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</si>
  <si>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</si>
  <si>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</si>
  <si>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</si>
  <si>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</si>
  <si>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</si>
  <si>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</si>
  <si>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</si>
  <si>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</si>
  <si>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</si>
  <si>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</si>
  <si>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</si>
  <si>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</si>
  <si>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</si>
  <si>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</si>
  <si>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</si>
  <si>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</si>
  <si>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</si>
  <si>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</si>
  <si>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</si>
  <si>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</si>
  <si>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</si>
  <si>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</si>
  <si>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</si>
  <si>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</si>
  <si>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</si>
  <si>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</si>
  <si>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</si>
  <si>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</si>
  <si>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</si>
  <si>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</si>
  <si>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</si>
  <si>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</si>
  <si>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</si>
  <si>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</si>
  <si>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</si>
  <si>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</si>
  <si>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</si>
  <si>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</si>
  <si>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</si>
  <si>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</si>
  <si>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</si>
  <si>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</si>
  <si>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</si>
  <si>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</si>
  <si>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</si>
  <si>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</si>
  <si>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</si>
  <si>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</si>
  <si>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</si>
  <si>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</si>
  <si>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</si>
  <si>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</si>
  <si>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</si>
  <si>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</si>
  <si>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</si>
  <si>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</si>
  <si>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</si>
  <si>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</si>
  <si>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</si>
  <si>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</si>
  <si>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</si>
  <si>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</si>
  <si>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</si>
  <si>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</si>
  <si>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</si>
  <si>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</si>
  <si>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</si>
  <si>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</si>
  <si>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</si>
  <si>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</si>
  <si>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</si>
  <si>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</si>
  <si>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</si>
  <si>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</si>
  <si>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</si>
  <si>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</si>
  <si>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</si>
  <si>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</si>
  <si>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</si>
  <si>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</si>
  <si>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</si>
  <si>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</si>
  <si>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</si>
  <si>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</si>
  <si>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</si>
  <si>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</si>
  <si>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</si>
  <si>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</si>
  <si>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</si>
  <si>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</si>
  <si>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</si>
  <si>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</si>
  <si>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</si>
  <si>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</si>
  <si>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</si>
  <si>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</si>
  <si>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</si>
  <si>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</si>
  <si>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</si>
  <si>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</si>
  <si>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</si>
  <si>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</si>
  <si>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</si>
  <si>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</si>
  <si>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</si>
  <si>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</si>
  <si>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</si>
  <si>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</si>
  <si>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</si>
  <si>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</si>
  <si>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</si>
  <si>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</si>
  <si>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</si>
  <si>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</si>
  <si>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</si>
  <si>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</si>
  <si>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</si>
  <si>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</si>
  <si>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</si>
  <si>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</si>
  <si>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</si>
  <si>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</si>
  <si>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</si>
  <si>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</si>
  <si>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</si>
  <si>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</si>
  <si>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</si>
  <si>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</si>
  <si>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</si>
  <si>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</si>
  <si>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</si>
  <si>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</si>
  <si>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</si>
  <si>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</si>
  <si>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</si>
  <si>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</si>
  <si>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</si>
  <si>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</si>
  <si>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</si>
  <si>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</si>
  <si>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</si>
  <si>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</si>
  <si>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</si>
  <si>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</si>
  <si>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</si>
  <si>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</si>
  <si>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</si>
  <si>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</si>
  <si>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</si>
  <si>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</si>
  <si>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</si>
  <si>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</si>
  <si>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</si>
  <si>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</si>
  <si>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</si>
  <si>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</si>
  <si>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</si>
  <si>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</si>
  <si>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</si>
  <si>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</si>
  <si>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</si>
  <si>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</si>
  <si>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</si>
  <si>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</si>
  <si>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</si>
  <si>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</si>
  <si>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</si>
  <si>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</si>
  <si>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</si>
  <si>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</si>
  <si>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</si>
  <si>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</si>
  <si>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</si>
  <si>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</si>
  <si>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</si>
  <si>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</si>
  <si>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</si>
  <si>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</si>
  <si>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</si>
  <si>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</si>
  <si>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</si>
  <si>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</si>
  <si>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</si>
  <si>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</si>
  <si>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</si>
  <si>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</si>
  <si>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</si>
  <si>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</si>
  <si>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</si>
  <si>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</si>
  <si>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</si>
  <si>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</si>
  <si>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</si>
  <si>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</si>
  <si>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</si>
  <si>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</si>
  <si>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</si>
  <si>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</si>
  <si>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</si>
  <si>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</si>
  <si>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</si>
  <si>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</si>
  <si>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</si>
  <si>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</si>
  <si>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</si>
  <si>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</si>
  <si>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</si>
  <si>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</si>
  <si>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</si>
  <si>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</si>
  <si>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</si>
  <si>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</si>
  <si>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</si>
  <si>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</si>
  <si>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</si>
  <si>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</si>
  <si>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</si>
  <si>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</si>
  <si>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</si>
  <si>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</si>
  <si>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</si>
  <si>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</si>
  <si>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</si>
  <si>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</si>
  <si>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</si>
  <si>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</si>
  <si>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</si>
  <si>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</si>
  <si>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</si>
  <si>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</si>
  <si>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</si>
  <si>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</si>
  <si>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</si>
  <si>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</si>
  <si>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</si>
  <si>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</si>
  <si>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</si>
  <si>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</si>
  <si>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</si>
  <si>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</si>
  <si>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</si>
  <si>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</si>
  <si>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</si>
  <si>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</si>
  <si>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</si>
  <si>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</si>
  <si>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</si>
  <si>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</si>
  <si>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</si>
  <si>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</si>
  <si>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</si>
  <si>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</si>
  <si>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</si>
  <si>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</si>
  <si>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</si>
  <si>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</si>
  <si>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</si>
  <si>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</si>
  <si>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</si>
  <si>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</si>
  <si>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</si>
  <si>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</si>
  <si>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</si>
  <si>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</si>
  <si>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</si>
  <si>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</si>
  <si>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</si>
  <si>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</si>
  <si>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</si>
  <si>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</si>
  <si>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</si>
  <si>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</si>
  <si>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</si>
  <si>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</si>
  <si>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</si>
  <si>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</si>
  <si>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</si>
  <si>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</si>
  <si>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</si>
  <si>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</si>
  <si>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</si>
  <si>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</si>
  <si>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</si>
  <si>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</si>
  <si>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</si>
  <si>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</si>
  <si>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</si>
  <si>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</si>
  <si>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</si>
  <si>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</si>
  <si>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</si>
  <si>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</si>
  <si>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</si>
  <si>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</si>
  <si>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</si>
  <si>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</si>
  <si>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</si>
  <si>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</si>
  <si>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</si>
  <si>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</si>
  <si>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</si>
  <si>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</si>
  <si>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</si>
  <si>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</si>
  <si>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</si>
  <si>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</si>
  <si>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</si>
  <si>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</si>
  <si>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</si>
  <si>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</si>
  <si>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</si>
  <si>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</si>
  <si>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</si>
  <si>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</si>
  <si>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</si>
  <si>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</si>
  <si>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</si>
  <si>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</si>
  <si>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</si>
  <si>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</si>
  <si>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</si>
  <si>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</si>
  <si>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</si>
  <si>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</si>
  <si>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</si>
  <si>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</si>
  <si>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</si>
  <si>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</si>
  <si>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</si>
  <si>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</si>
  <si>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</si>
  <si>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</si>
  <si>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</si>
  <si>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</si>
  <si>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</si>
  <si>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</si>
  <si>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</si>
  <si>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</si>
  <si>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</si>
  <si>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</si>
  <si>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</si>
  <si>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</si>
  <si>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</si>
  <si>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</si>
  <si>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</si>
  <si>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</si>
  <si>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</si>
  <si>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</si>
  <si>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</si>
  <si>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</si>
  <si>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</si>
  <si>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</si>
  <si>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</si>
  <si>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</si>
  <si>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</si>
  <si>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</si>
  <si>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</si>
  <si>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</si>
  <si>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</si>
  <si>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</si>
  <si>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</si>
  <si>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</si>
  <si>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</si>
  <si>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</si>
  <si>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</si>
  <si>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</si>
  <si>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</si>
  <si>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</si>
  <si>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</si>
  <si>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</si>
  <si>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</si>
  <si>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</si>
  <si>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</si>
  <si>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</si>
  <si>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</si>
  <si>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</si>
  <si>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</si>
  <si>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</si>
  <si>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</si>
  <si>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</si>
  <si>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</si>
  <si>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</si>
  <si>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</si>
  <si>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</si>
  <si>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</si>
  <si>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</si>
  <si>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</si>
  <si>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</si>
  <si>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</si>
  <si>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</si>
  <si>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</si>
  <si>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</si>
  <si>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</si>
  <si>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</si>
  <si>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</si>
  <si>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</si>
  <si>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</si>
  <si>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</si>
  <si>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</si>
  <si>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</si>
  <si>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</si>
  <si>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</si>
  <si>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</si>
  <si>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</si>
  <si>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</si>
  <si>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</si>
  <si>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</si>
  <si>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</si>
  <si>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</si>
  <si>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</si>
  <si>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</si>
  <si>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</si>
  <si>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</si>
  <si>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</si>
  <si>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</si>
  <si>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</si>
  <si>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</si>
  <si>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</si>
  <si>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</si>
  <si>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</si>
  <si>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</si>
  <si>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</si>
  <si>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</si>
  <si>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</si>
  <si>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</si>
  <si>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</si>
  <si>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</si>
  <si>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</si>
  <si>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</si>
  <si>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</si>
  <si>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</si>
  <si>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</si>
  <si>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</si>
  <si>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</si>
  <si>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</si>
  <si>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</si>
  <si>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</si>
  <si>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</si>
  <si>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</si>
  <si>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</si>
  <si>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</si>
  <si>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</si>
  <si>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</si>
  <si>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</si>
  <si>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</si>
  <si>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</si>
  <si>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</si>
  <si>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</si>
  <si>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</si>
  <si>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</si>
  <si>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</si>
  <si>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</si>
  <si>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</si>
  <si>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</si>
  <si>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</si>
  <si>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</si>
  <si>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</si>
  <si>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</si>
  <si>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</si>
  <si>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</si>
  <si>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</si>
  <si>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</si>
  <si>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</si>
  <si>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</si>
  <si>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</si>
  <si>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</si>
  <si>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</si>
  <si>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</si>
  <si>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</si>
  <si>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</si>
  <si>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</si>
  <si>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</si>
  <si>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</si>
  <si>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</si>
  <si>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</si>
  <si>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</si>
  <si>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</si>
  <si>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</si>
  <si>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</si>
  <si>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</si>
  <si>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</si>
  <si>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</si>
  <si>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</si>
  <si>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</si>
  <si>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</si>
  <si>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</si>
  <si>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</si>
  <si>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</si>
  <si>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</si>
  <si>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</si>
  <si>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</si>
  <si>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</si>
  <si>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</si>
  <si>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</si>
  <si>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</si>
  <si>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</si>
  <si>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</si>
  <si>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</si>
  <si>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</si>
  <si>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</si>
  <si>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</si>
  <si>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</si>
  <si>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</si>
  <si>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</si>
  <si>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</si>
  <si>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</si>
  <si>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</si>
  <si>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</si>
  <si>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</si>
  <si>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</si>
  <si>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</si>
  <si>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</si>
  <si>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</si>
  <si>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</si>
  <si>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</si>
  <si>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</si>
  <si>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</si>
  <si>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</si>
  <si>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</si>
  <si>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</si>
  <si>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</si>
  <si>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</si>
  <si>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</si>
  <si>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</si>
  <si>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</si>
  <si>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</si>
  <si>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</si>
  <si>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</si>
  <si>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</si>
  <si>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</si>
  <si>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</si>
  <si>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</si>
  <si>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</si>
  <si>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</si>
  <si>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</si>
  <si>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</si>
  <si>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</si>
  <si>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</si>
  <si>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</si>
  <si>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</si>
  <si>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</si>
  <si>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</si>
  <si>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</si>
  <si>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</si>
  <si>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</si>
  <si>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</si>
  <si>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</si>
  <si>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</si>
  <si>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</si>
  <si>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</si>
  <si>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</si>
  <si>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</si>
  <si>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</si>
  <si>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</si>
  <si>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</si>
  <si>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</si>
  <si>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</si>
  <si>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</si>
  <si>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</si>
  <si>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</si>
  <si>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</si>
  <si>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</si>
  <si>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</si>
  <si>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</si>
  <si>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</si>
  <si>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</si>
  <si>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</si>
  <si>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</si>
  <si>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</si>
  <si>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</si>
  <si>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</si>
  <si>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</si>
  <si>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</si>
  <si>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</si>
  <si>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</si>
  <si>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</si>
  <si>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</si>
  <si>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</si>
  <si>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</si>
  <si>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</si>
  <si>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</si>
  <si>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</si>
  <si>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</si>
  <si>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</si>
  <si>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</si>
  <si>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</si>
  <si>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</si>
  <si>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</si>
  <si>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</si>
  <si>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</si>
  <si>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</si>
  <si>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</si>
  <si>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</si>
  <si>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</si>
  <si>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</si>
  <si>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</si>
  <si>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</si>
  <si>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</si>
  <si>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</si>
  <si>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</si>
  <si>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</si>
  <si>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</si>
  <si>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</si>
  <si>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</si>
  <si>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</si>
  <si>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</si>
  <si>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</si>
  <si>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</si>
  <si>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</si>
  <si>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</si>
  <si>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</si>
  <si>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</si>
  <si>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</si>
  <si>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</si>
  <si>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</si>
  <si>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</si>
  <si>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</si>
  <si>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</si>
  <si>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</si>
  <si>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</si>
  <si>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</si>
  <si>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</si>
  <si>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</si>
  <si>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</si>
  <si>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</si>
  <si>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</si>
  <si>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</si>
  <si>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</si>
  <si>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</si>
  <si>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</si>
  <si>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</si>
  <si>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</si>
  <si>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</si>
  <si>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</si>
  <si>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</si>
  <si>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</si>
  <si>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</si>
  <si>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</si>
  <si>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</si>
  <si>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</si>
  <si>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</si>
  <si>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</si>
  <si>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</si>
  <si>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</si>
  <si>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</si>
  <si>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</si>
  <si>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</si>
  <si>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</si>
  <si>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</si>
  <si>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</si>
  <si>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</si>
  <si>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</si>
  <si>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</si>
  <si>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</si>
  <si>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</si>
  <si>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</si>
  <si>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</si>
  <si>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</si>
  <si>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</si>
  <si>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</si>
  <si>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</si>
  <si>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</si>
  <si>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</si>
  <si>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</si>
  <si>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</si>
  <si>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</si>
  <si>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</si>
  <si>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</si>
  <si>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</si>
  <si>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</si>
  <si>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</si>
  <si>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</si>
  <si>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</si>
  <si>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</si>
  <si>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</si>
  <si>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</si>
  <si>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</si>
  <si>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</si>
  <si>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</si>
  <si>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</si>
  <si>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</si>
  <si>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</si>
  <si>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</si>
  <si>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</si>
  <si>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</si>
  <si>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</si>
  <si>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</si>
  <si>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</si>
  <si>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</si>
  <si>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</si>
  <si>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</si>
  <si>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</si>
  <si>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</si>
  <si>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</si>
  <si>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</si>
  <si>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</si>
  <si>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</si>
  <si>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</si>
  <si>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</si>
  <si>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</si>
  <si>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</si>
  <si>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</si>
  <si>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</si>
  <si>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</si>
  <si>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</si>
  <si>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</si>
  <si>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</si>
  <si>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</si>
  <si>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</si>
  <si>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</si>
  <si>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</si>
  <si>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</si>
  <si>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</si>
  <si>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</si>
  <si>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</si>
  <si>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</si>
  <si>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</si>
  <si>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</si>
  <si>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</si>
  <si>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</si>
  <si>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</si>
  <si>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</si>
  <si>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</si>
  <si>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</si>
  <si>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</si>
  <si>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</si>
  <si>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</si>
  <si>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</si>
  <si>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</si>
  <si>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</si>
  <si>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</si>
  <si>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</si>
  <si>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</si>
  <si>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</si>
  <si>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</si>
  <si>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</si>
  <si>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</si>
  <si>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</si>
  <si>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</si>
  <si>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</si>
  <si>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</si>
  <si>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</si>
  <si>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</si>
  <si>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</si>
  <si>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</si>
  <si>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</si>
  <si>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</si>
  <si>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</si>
  <si>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</si>
  <si>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</si>
  <si>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</si>
  <si>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</si>
  <si>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</si>
  <si>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</si>
  <si>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</si>
  <si>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</si>
  <si>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</si>
  <si>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</si>
  <si>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</si>
  <si>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</si>
  <si>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</si>
  <si>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</si>
  <si>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</si>
  <si>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</si>
  <si>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</si>
  <si>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</si>
  <si>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</si>
  <si>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</si>
  <si>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</si>
  <si>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</si>
  <si>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</si>
  <si>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</si>
  <si>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</si>
  <si>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</si>
  <si>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</si>
  <si>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</si>
  <si>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</si>
  <si>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</si>
  <si>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</si>
  <si>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</si>
  <si>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</si>
  <si>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</si>
  <si>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</si>
  <si>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</si>
  <si>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</si>
  <si>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</si>
  <si>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</si>
  <si>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</si>
  <si>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</si>
  <si>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</si>
  <si>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</si>
  <si>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</si>
  <si>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</si>
  <si>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</si>
  <si>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</si>
  <si>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</si>
  <si>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</si>
  <si>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</si>
  <si>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</si>
  <si>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</si>
  <si>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</si>
  <si>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</si>
  <si>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</si>
  <si>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</si>
  <si>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</si>
  <si>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</si>
  <si>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</si>
  <si>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</si>
  <si>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</si>
  <si>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</si>
  <si>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</si>
  <si>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</si>
  <si>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</si>
  <si>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</si>
  <si>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</si>
  <si>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</si>
  <si>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</si>
  <si>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</si>
  <si>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</si>
  <si>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</si>
  <si>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</si>
  <si>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</si>
  <si>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</si>
  <si>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</si>
  <si>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</si>
  <si>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</si>
  <si>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</si>
  <si>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</si>
  <si>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</si>
  <si>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</si>
  <si>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</si>
  <si>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</si>
  <si>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</si>
  <si>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</si>
  <si>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</si>
  <si>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</si>
  <si>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</si>
  <si>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</si>
  <si>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</si>
  <si>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</si>
  <si>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</si>
  <si>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</si>
  <si>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</si>
  <si>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</si>
  <si>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</si>
  <si>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</si>
  <si>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</si>
  <si>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</si>
  <si>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</si>
  <si>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</si>
  <si>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</si>
  <si>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</si>
  <si>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</si>
  <si>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</si>
  <si>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</si>
  <si>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</si>
  <si>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</si>
  <si>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</si>
  <si>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</si>
  <si>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</si>
  <si>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</si>
  <si>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</si>
  <si>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</si>
  <si>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</si>
  <si>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</si>
  <si>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</si>
  <si>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</si>
  <si>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</si>
  <si>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</si>
  <si>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</si>
  <si>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</si>
  <si>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</si>
  <si>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</si>
  <si>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</si>
  <si>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</si>
  <si>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</si>
  <si>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</si>
  <si>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</si>
  <si>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</si>
  <si>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</si>
  <si>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</si>
  <si>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</si>
  <si>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</si>
  <si>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</si>
  <si>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</si>
  <si>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</si>
  <si>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</si>
  <si>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</si>
  <si>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</si>
  <si>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</si>
  <si>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</si>
  <si>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</si>
  <si>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</si>
  <si>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</si>
  <si>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</si>
  <si>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</si>
  <si>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</si>
  <si>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</si>
  <si>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</si>
  <si>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</si>
  <si>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</si>
  <si>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</si>
  <si>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</si>
  <si>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</si>
  <si>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</si>
  <si>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</si>
  <si>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</si>
  <si>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</si>
  <si>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</si>
  <si>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</si>
  <si>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</si>
  <si>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</si>
  <si>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</si>
  <si>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</si>
  <si>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</si>
  <si>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</si>
  <si>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</si>
  <si>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</si>
  <si>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</si>
  <si>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</si>
  <si>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</si>
  <si>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</si>
  <si>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</si>
  <si>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</si>
  <si>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</si>
  <si>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</si>
  <si>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</si>
  <si>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</si>
  <si>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</si>
  <si>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</si>
  <si>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</si>
  <si>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</si>
  <si>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</si>
  <si>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</si>
  <si>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</si>
  <si>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</si>
  <si>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</si>
  <si>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</si>
  <si>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</si>
  <si>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</si>
  <si>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</si>
  <si>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</si>
  <si>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</si>
  <si>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</si>
  <si>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</si>
  <si>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</si>
  <si>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</si>
  <si>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</si>
  <si>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</si>
  <si>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</si>
  <si>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</si>
  <si>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</si>
  <si>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</si>
  <si>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</si>
  <si>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</si>
  <si>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</si>
  <si>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</si>
  <si>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</si>
  <si>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</si>
  <si>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</si>
  <si>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</si>
  <si>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</si>
  <si>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</si>
  <si>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</si>
  <si>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</si>
  <si>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</si>
  <si>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</si>
  <si>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</si>
  <si>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</si>
  <si>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</si>
  <si>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</si>
  <si>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</si>
  <si>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</si>
  <si>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</si>
  <si>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</si>
  <si>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</si>
  <si>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</si>
  <si>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</si>
  <si>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</si>
  <si>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</si>
  <si>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</si>
  <si>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</si>
  <si>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</si>
  <si>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</si>
  <si>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</si>
  <si>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</si>
  <si>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</si>
  <si>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</si>
  <si>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</si>
  <si>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</si>
  <si>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</si>
  <si>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</si>
  <si>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</si>
  <si>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</si>
  <si>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</si>
  <si>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</si>
  <si>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</si>
  <si>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</si>
  <si>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</si>
  <si>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</si>
  <si>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</si>
  <si>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</si>
  <si>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</si>
  <si>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</si>
  <si>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</si>
  <si>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</si>
  <si>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</si>
  <si>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</si>
  <si>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</si>
  <si>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</si>
  <si>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</si>
  <si>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</si>
  <si>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</si>
  <si>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</si>
  <si>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</si>
  <si>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</si>
  <si>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</si>
  <si>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</si>
  <si>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</si>
  <si>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</si>
  <si>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</si>
  <si>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</si>
  <si>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</si>
  <si>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</si>
  <si>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</si>
  <si>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</si>
  <si>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</si>
  <si>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</si>
  <si>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</si>
  <si>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</si>
  <si>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</si>
  <si>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</si>
  <si>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</si>
  <si>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</si>
  <si>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</si>
  <si>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</si>
  <si>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</si>
  <si>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</si>
  <si>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</si>
  <si>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</si>
  <si>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</si>
  <si>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</si>
  <si>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</si>
  <si>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</si>
  <si>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</si>
  <si>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</si>
  <si>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</si>
  <si>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</si>
  <si>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</si>
  <si>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</si>
  <si>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</si>
  <si>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</si>
  <si>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</si>
  <si>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</si>
  <si>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</si>
  <si>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</si>
  <si>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</si>
  <si>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</si>
  <si>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</si>
  <si>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</si>
  <si>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</si>
  <si>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</si>
  <si>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</si>
  <si>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</si>
  <si>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</si>
  <si>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</si>
  <si>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</si>
  <si>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</si>
  <si>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</si>
  <si>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</si>
  <si>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</si>
  <si>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</si>
  <si>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</si>
  <si>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</si>
  <si>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</si>
  <si>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</si>
  <si>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</si>
  <si>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</si>
  <si>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</si>
  <si>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</si>
  <si>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</si>
  <si>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</si>
  <si>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</si>
  <si>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</si>
  <si>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</si>
  <si>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</si>
  <si>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</si>
  <si>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</si>
  <si>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</si>
  <si>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</si>
  <si>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</si>
  <si>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</si>
  <si>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</si>
  <si>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</si>
  <si>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</si>
  <si>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</si>
  <si>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</si>
  <si>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</si>
  <si>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</si>
  <si>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</si>
  <si>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</si>
  <si>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</si>
  <si>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</si>
  <si>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</si>
  <si>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</si>
  <si>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</si>
  <si>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</si>
  <si>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</si>
  <si>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</si>
  <si>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</si>
  <si>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</si>
  <si>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</si>
  <si>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</si>
  <si>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</si>
  <si>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</si>
  <si>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</si>
  <si>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</si>
  <si>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</si>
  <si>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</si>
  <si>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</si>
  <si>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</si>
  <si>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</si>
  <si>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</si>
  <si>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</si>
  <si>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</si>
  <si>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</si>
  <si>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</si>
  <si>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</si>
  <si>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</si>
  <si>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</si>
  <si>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</si>
  <si>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</si>
  <si>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</si>
  <si>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</si>
  <si>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</si>
  <si>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</si>
  <si>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</si>
  <si>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</si>
  <si>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</si>
  <si>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</si>
  <si>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</si>
  <si>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</si>
  <si>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</si>
  <si>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</si>
  <si>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</si>
  <si>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</si>
  <si>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</si>
  <si>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</si>
  <si>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</si>
  <si>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</si>
  <si>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</si>
  <si>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</si>
  <si>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</si>
  <si>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</si>
  <si>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</si>
  <si>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</si>
  <si>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</si>
  <si>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</si>
  <si>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</si>
  <si>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</si>
  <si>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</si>
  <si>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</si>
  <si>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</si>
  <si>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</si>
  <si>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</si>
  <si>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</si>
  <si>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</si>
  <si>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</si>
  <si>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</si>
  <si>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</si>
  <si>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</si>
  <si>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</si>
  <si>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</si>
  <si>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</si>
  <si>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</si>
  <si>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</si>
  <si>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</si>
  <si>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</si>
  <si>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</si>
  <si>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</si>
  <si>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</si>
  <si>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</si>
  <si>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</si>
  <si>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</si>
  <si>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</si>
  <si>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</si>
  <si>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</si>
  <si>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</si>
  <si>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</si>
  <si>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</si>
  <si>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</si>
  <si>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</si>
  <si>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</si>
  <si>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</si>
  <si>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</si>
  <si>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</si>
  <si>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</si>
  <si>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</si>
  <si>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</si>
  <si>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</si>
  <si>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</si>
  <si>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</si>
  <si>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</si>
  <si>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</si>
  <si>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</si>
  <si>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</si>
  <si>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</si>
  <si>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</si>
  <si>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</si>
  <si>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</si>
  <si>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</si>
  <si>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</si>
  <si>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</si>
  <si>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</si>
  <si>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</si>
  <si>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</si>
  <si>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</si>
  <si>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</si>
  <si>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</si>
  <si>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</si>
  <si>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</si>
  <si>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</si>
  <si>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</si>
  <si>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</si>
  <si>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</si>
  <si>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</si>
  <si>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</si>
  <si>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</si>
  <si>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</si>
  <si>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</si>
  <si>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</si>
  <si>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</si>
  <si>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</si>
  <si>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</si>
  <si>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</si>
  <si>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</si>
  <si>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</si>
  <si>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</si>
  <si>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</si>
  <si>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</si>
  <si>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</si>
  <si>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</si>
  <si>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</si>
  <si>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</si>
  <si>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</si>
  <si>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</si>
  <si>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</si>
  <si>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</si>
  <si>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</si>
  <si>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</si>
  <si>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</si>
  <si>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</si>
  <si>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</si>
  <si>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</si>
  <si>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</si>
  <si>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</si>
  <si>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</si>
  <si>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</si>
  <si>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</si>
  <si>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</si>
  <si>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</si>
  <si>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</si>
  <si>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</si>
  <si>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</si>
  <si>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</si>
  <si>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</si>
  <si>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</si>
  <si>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</si>
  <si>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</si>
  <si>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</si>
  <si>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</si>
  <si>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</si>
  <si>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</si>
  <si>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</si>
  <si>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</si>
  <si>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</si>
  <si>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</si>
  <si>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</si>
  <si>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</si>
  <si>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</si>
  <si>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</si>
  <si>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</si>
  <si>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</si>
  <si>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</si>
  <si>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</si>
  <si>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</si>
  <si>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</si>
  <si>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</si>
  <si>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</si>
  <si>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</si>
  <si>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</si>
  <si>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</si>
  <si>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</si>
  <si>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</si>
  <si>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</si>
  <si>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</si>
  <si>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</si>
  <si>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</si>
  <si>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</si>
  <si>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</si>
  <si>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</si>
  <si>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</si>
  <si>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</si>
  <si>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</si>
  <si>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</si>
  <si>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</si>
  <si>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</si>
  <si>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</si>
  <si>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</si>
  <si>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</si>
  <si>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</si>
  <si>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</si>
  <si>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</si>
  <si>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</si>
  <si>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</si>
  <si>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</si>
  <si>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</si>
  <si>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</si>
  <si>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</si>
  <si>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</si>
  <si>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</si>
  <si>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</si>
  <si>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</si>
  <si>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</si>
  <si>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</si>
  <si>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</si>
  <si>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</si>
  <si>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</si>
  <si>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</si>
  <si>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</si>
  <si>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</si>
  <si>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</si>
  <si>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</si>
  <si>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</si>
  <si>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</si>
  <si>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</si>
  <si>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</si>
  <si>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</si>
  <si>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</si>
  <si>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</si>
  <si>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</si>
  <si>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</si>
  <si>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</si>
  <si>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</si>
  <si>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</si>
  <si>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</si>
  <si>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</si>
  <si>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</si>
  <si>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</si>
  <si>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</si>
  <si>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</si>
  <si>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</si>
  <si>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</si>
  <si>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</si>
  <si>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</si>
  <si>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</si>
  <si>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</si>
  <si>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</si>
  <si>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</si>
  <si>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</si>
  <si>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</si>
  <si>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</si>
  <si>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</si>
  <si>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</si>
  <si>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</si>
  <si>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</si>
  <si>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</si>
  <si>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</si>
  <si>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</si>
  <si>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</si>
  <si>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</si>
  <si>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</si>
  <si>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</si>
  <si>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</si>
  <si>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</si>
  <si>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</si>
  <si>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</si>
  <si>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</si>
  <si>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</si>
  <si>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</si>
  <si>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</si>
  <si>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</si>
  <si>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</si>
  <si>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</si>
  <si>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</si>
  <si>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</si>
  <si>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</si>
  <si>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</si>
  <si>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</si>
  <si>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</si>
  <si>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</si>
  <si>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</si>
  <si>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</si>
  <si>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</si>
  <si>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</si>
  <si>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</si>
  <si>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</si>
  <si>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</si>
  <si>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</si>
  <si>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</si>
  <si>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</si>
  <si>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</si>
  <si>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</si>
  <si>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</si>
  <si>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</si>
  <si>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</si>
  <si>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</si>
  <si>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</si>
  <si>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</si>
  <si>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</si>
  <si>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</si>
  <si>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</si>
  <si>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</si>
  <si>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</si>
  <si>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</si>
  <si>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</si>
  <si>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</si>
  <si>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</si>
  <si>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</si>
  <si>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</si>
  <si>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</si>
  <si>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</si>
  <si>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</si>
  <si>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</si>
  <si>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</si>
  <si>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</si>
  <si>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</si>
  <si>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</si>
  <si>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</si>
  <si>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</si>
  <si>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</si>
  <si>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</si>
  <si>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</si>
  <si>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</si>
  <si>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</si>
  <si>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</si>
  <si>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</si>
  <si>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</si>
  <si>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</si>
  <si>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</si>
  <si>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</si>
  <si>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</si>
  <si>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</si>
  <si>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</si>
  <si>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</si>
  <si>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</si>
  <si>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</si>
  <si>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</si>
  <si>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</si>
  <si>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</si>
  <si>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</si>
  <si>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</si>
  <si>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</si>
  <si>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</si>
  <si>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</si>
  <si>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</si>
  <si>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</si>
  <si>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</si>
  <si>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</si>
  <si>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</si>
  <si>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</si>
  <si>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</si>
  <si>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</si>
  <si>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</si>
  <si>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</si>
  <si>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</si>
  <si>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</si>
  <si>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</si>
  <si>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</si>
  <si>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</si>
  <si>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</si>
  <si>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</si>
  <si>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</si>
  <si>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</si>
  <si>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</si>
  <si>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</si>
  <si>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</si>
  <si>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</si>
  <si>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</si>
  <si>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</si>
  <si>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</si>
  <si>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</si>
  <si>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</si>
  <si>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</si>
  <si>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</si>
  <si>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</si>
  <si>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</si>
  <si>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</si>
  <si>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</si>
  <si>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</si>
  <si>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</si>
  <si>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</si>
  <si>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</si>
  <si>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</si>
  <si>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</si>
  <si>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</si>
  <si>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</si>
  <si>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</si>
  <si>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</si>
  <si>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</si>
  <si>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</si>
  <si>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</si>
  <si>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</si>
  <si>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</si>
  <si>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</si>
  <si>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</si>
  <si>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</si>
  <si>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</si>
  <si>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</si>
  <si>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</si>
  <si>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</si>
  <si>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</si>
  <si>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</si>
  <si>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</si>
  <si>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</si>
  <si>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</si>
  <si>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</si>
  <si>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</si>
  <si>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</si>
  <si>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</si>
  <si>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</si>
  <si>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</si>
  <si>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</si>
  <si>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</si>
  <si>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</si>
  <si>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</si>
  <si>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</si>
  <si>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</si>
  <si>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</si>
  <si>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</si>
  <si>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</si>
  <si>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</si>
  <si>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</si>
  <si>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</si>
  <si>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</si>
  <si>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</si>
  <si>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</si>
  <si>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</si>
  <si>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</si>
  <si>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</si>
  <si>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</si>
  <si>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</si>
  <si>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</si>
  <si>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</si>
  <si>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</si>
  <si>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</si>
  <si>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</si>
  <si>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</si>
  <si>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</si>
  <si>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</si>
  <si>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</si>
  <si>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</si>
  <si>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</si>
  <si>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</si>
  <si>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</si>
  <si>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</si>
  <si>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</si>
  <si>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</si>
  <si>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</si>
  <si>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</si>
  <si>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</si>
  <si>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</si>
  <si>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</si>
  <si>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</si>
  <si>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</si>
  <si>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</si>
  <si>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</si>
  <si>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</si>
  <si>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</si>
  <si>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</si>
  <si>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</si>
  <si>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</si>
  <si>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</si>
  <si>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</si>
  <si>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</si>
  <si>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</si>
  <si>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</si>
  <si>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</si>
  <si>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</si>
  <si>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</si>
  <si>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</si>
  <si>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</si>
  <si>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</si>
  <si>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</si>
  <si>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</si>
  <si>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</si>
  <si>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</si>
  <si>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</si>
  <si>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</si>
  <si>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</si>
  <si>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</si>
  <si>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</si>
  <si>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</si>
  <si>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</si>
  <si>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</si>
  <si>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</si>
  <si>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</si>
  <si>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</si>
  <si>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</si>
  <si>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</si>
  <si>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</si>
  <si>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</si>
  <si>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</si>
  <si>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</si>
  <si>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</si>
  <si>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</si>
  <si>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</si>
  <si>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</si>
  <si>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</si>
  <si>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</si>
  <si>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</si>
  <si>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</si>
  <si>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</si>
  <si>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</si>
  <si>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</si>
  <si>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</si>
  <si>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</si>
  <si>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</si>
  <si>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</si>
  <si>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</si>
  <si>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</si>
  <si>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</si>
  <si>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</si>
  <si>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</si>
  <si>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</si>
  <si>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</si>
  <si>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</si>
  <si>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</si>
  <si>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</si>
  <si>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</si>
  <si>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</si>
  <si>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</si>
  <si>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</si>
  <si>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</si>
  <si>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</si>
  <si>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</si>
  <si>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</si>
  <si>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</si>
  <si>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</si>
  <si>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</si>
  <si>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</si>
  <si>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</si>
  <si>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</si>
  <si>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</si>
  <si>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</si>
  <si>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</si>
  <si>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</si>
  <si>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</si>
  <si>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</si>
  <si>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</si>
  <si>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</si>
  <si>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</si>
  <si>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</si>
  <si>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</si>
  <si>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</si>
  <si>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</si>
  <si>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</si>
  <si>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</si>
  <si>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</si>
  <si>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</si>
  <si>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</si>
  <si>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</si>
  <si>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</si>
  <si>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</si>
  <si>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</si>
  <si>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</si>
  <si>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</si>
  <si>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</si>
  <si>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</si>
  <si>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</si>
  <si>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</si>
  <si>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</si>
  <si>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</si>
  <si>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</si>
  <si>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</si>
  <si>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</si>
  <si>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</si>
  <si>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</si>
  <si>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</si>
  <si>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</si>
  <si>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</si>
  <si>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</si>
  <si>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</si>
  <si>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</si>
  <si>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</si>
  <si>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</si>
  <si>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</si>
  <si>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</si>
  <si>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</si>
  <si>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</si>
  <si>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</si>
  <si>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</si>
  <si>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</si>
  <si>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</si>
  <si>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</si>
  <si>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</si>
  <si>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</si>
  <si>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</si>
  <si>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</si>
  <si>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</si>
  <si>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</si>
  <si>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</si>
  <si>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</si>
  <si>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</si>
  <si>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</si>
  <si>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</si>
  <si>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</si>
  <si>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</si>
  <si>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</si>
  <si>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</si>
  <si>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</si>
  <si>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</si>
  <si>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</si>
  <si>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</si>
  <si>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</si>
  <si>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</si>
  <si>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</si>
  <si>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</si>
  <si>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</si>
  <si>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</si>
  <si>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</si>
  <si>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</si>
  <si>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</si>
  <si>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</si>
  <si>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</si>
  <si>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</si>
  <si>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</si>
  <si>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</si>
  <si>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</si>
  <si>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</si>
  <si>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</si>
  <si>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</si>
  <si>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</si>
  <si>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</si>
  <si>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</si>
  <si>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</si>
  <si>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</si>
  <si>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</si>
  <si>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</si>
  <si>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</si>
  <si>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</si>
  <si>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</si>
  <si>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</si>
  <si>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</si>
  <si>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</si>
  <si>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</si>
  <si>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</si>
  <si>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</si>
  <si>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</si>
  <si>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</si>
  <si>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</si>
  <si>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</si>
  <si>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</si>
  <si>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</si>
  <si>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</si>
  <si>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</si>
  <si>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</si>
  <si>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</si>
  <si>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</si>
  <si>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</si>
  <si>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</si>
  <si>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</si>
  <si>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</si>
  <si>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</si>
  <si>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</si>
  <si>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</si>
  <si>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</si>
  <si>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</si>
  <si>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</si>
  <si>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</si>
  <si>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</si>
  <si>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</si>
  <si>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</si>
  <si>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</si>
  <si>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</si>
  <si>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</si>
  <si>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</si>
  <si>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</si>
  <si>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</si>
  <si>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</si>
  <si>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</si>
  <si>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</si>
  <si>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</si>
  <si>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</si>
  <si>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</si>
  <si>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</si>
  <si>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</si>
  <si>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</si>
  <si>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</si>
  <si>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</si>
  <si>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</si>
  <si>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</si>
  <si>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</si>
  <si>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</si>
  <si>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</si>
  <si>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</si>
  <si>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</si>
  <si>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</si>
  <si>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</si>
  <si>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</si>
  <si>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</si>
  <si>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</si>
  <si>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</si>
  <si>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</si>
  <si>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</si>
  <si>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</si>
  <si>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</si>
  <si>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</si>
  <si>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</si>
  <si>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</si>
  <si>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</si>
  <si>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</si>
  <si>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</si>
  <si>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</si>
  <si>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</si>
  <si>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</si>
  <si>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</si>
  <si>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</si>
  <si>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</si>
  <si>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</si>
  <si>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</si>
  <si>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</si>
  <si>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</si>
  <si>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</si>
  <si>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</si>
  <si>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</si>
  <si>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</si>
  <si>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</si>
  <si>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</si>
  <si>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</si>
  <si>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</si>
  <si>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</si>
  <si>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</si>
  <si>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</si>
  <si>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</si>
  <si>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</si>
  <si>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</si>
  <si>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</si>
  <si>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</si>
  <si>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</si>
  <si>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</si>
  <si>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</si>
  <si>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</si>
  <si>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</si>
  <si>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</si>
  <si>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</si>
  <si>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</si>
  <si>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</si>
  <si>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</si>
  <si>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</si>
  <si>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</si>
  <si>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</si>
  <si>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</si>
  <si>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</si>
  <si>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</si>
  <si>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</si>
  <si>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</si>
  <si>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</si>
  <si>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</si>
  <si>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</si>
  <si>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</si>
  <si>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</si>
  <si>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</si>
  <si>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</si>
  <si>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</si>
  <si>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</si>
  <si>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</si>
  <si>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</si>
  <si>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</si>
  <si>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</si>
  <si>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</si>
  <si>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</si>
  <si>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</si>
  <si>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</si>
  <si>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</si>
  <si>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</si>
  <si>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</si>
  <si>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</si>
  <si>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</si>
  <si>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</si>
  <si>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</si>
  <si>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</si>
  <si>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</si>
  <si>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</si>
  <si>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</si>
  <si>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</si>
  <si>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</si>
  <si>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</si>
  <si>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</si>
  <si>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</si>
  <si>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</si>
  <si>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</si>
  <si>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</si>
  <si>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</si>
  <si>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</si>
  <si>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</si>
  <si>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</si>
  <si>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</si>
  <si>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</si>
  <si>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</si>
  <si>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</si>
  <si>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</si>
  <si>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</si>
  <si>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</si>
  <si>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</si>
  <si>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</si>
  <si>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</si>
  <si>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</si>
  <si>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</si>
  <si>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</si>
  <si>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</si>
  <si>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</si>
  <si>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</si>
  <si>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</si>
  <si>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</si>
  <si>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</si>
  <si>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</si>
  <si>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</si>
  <si>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</si>
  <si>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</si>
  <si>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</si>
  <si>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</si>
  <si>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</si>
  <si>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</si>
  <si>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</si>
  <si>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</si>
  <si>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</si>
  <si>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</si>
  <si>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</si>
  <si>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</si>
  <si>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</si>
  <si>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</si>
  <si>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</si>
  <si>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</si>
  <si>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</si>
  <si>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</si>
  <si>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</si>
  <si>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</si>
  <si>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</si>
  <si>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</si>
  <si>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</si>
  <si>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</si>
  <si>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</si>
  <si>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</si>
  <si>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</si>
  <si>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</si>
  <si>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</si>
  <si>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</si>
  <si>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</si>
  <si>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</si>
  <si>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</si>
  <si>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</si>
  <si>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</si>
  <si>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</si>
  <si>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</si>
  <si>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</si>
  <si>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</si>
  <si>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</si>
  <si>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</si>
  <si>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</si>
  <si>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</si>
  <si>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</si>
  <si>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</si>
  <si>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</si>
  <si>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</si>
  <si>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</si>
  <si>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</si>
  <si>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</si>
  <si>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</si>
  <si>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</si>
  <si>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</si>
  <si>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</si>
  <si>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</si>
  <si>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</si>
  <si>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</si>
  <si>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</si>
  <si>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</si>
  <si>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</si>
  <si>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</si>
  <si>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</si>
  <si>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</si>
  <si>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</si>
  <si>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</si>
  <si>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</si>
  <si>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</si>
  <si>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</si>
  <si>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</si>
  <si>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</si>
  <si>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</si>
  <si>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</si>
  <si>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</si>
  <si>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</si>
  <si>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</si>
  <si>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</si>
  <si>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</si>
  <si>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</si>
  <si>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</si>
  <si>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</si>
  <si>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</si>
  <si>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</si>
  <si>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</si>
  <si>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</si>
  <si>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</si>
  <si>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</si>
  <si>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</si>
  <si>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</si>
  <si>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</si>
  <si>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</si>
  <si>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</si>
  <si>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</si>
  <si>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</si>
  <si>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</si>
  <si>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</si>
  <si>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</si>
  <si>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</si>
  <si>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</si>
  <si>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</si>
  <si>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</si>
  <si>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</si>
  <si>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</si>
  <si>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</si>
  <si>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</si>
  <si>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</si>
  <si>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</si>
  <si>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</si>
  <si>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</si>
  <si>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</si>
  <si>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</si>
  <si>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</si>
  <si>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</si>
  <si>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</si>
  <si>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</si>
  <si>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</si>
  <si>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</si>
  <si>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</si>
  <si>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</si>
  <si>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</si>
  <si>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</si>
  <si>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</si>
  <si>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</si>
  <si>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</si>
  <si>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</si>
  <si>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</si>
  <si>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</si>
  <si>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</si>
  <si>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</si>
  <si>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</si>
  <si>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</si>
  <si>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</si>
  <si>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</si>
  <si>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</si>
  <si>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</si>
  <si>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</si>
  <si>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</si>
  <si>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</si>
  <si>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</si>
  <si>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</si>
  <si>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</si>
  <si>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</si>
  <si>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</si>
  <si>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</si>
  <si>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</si>
  <si>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</si>
  <si>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</si>
  <si>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</si>
  <si>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</si>
  <si>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</si>
  <si>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</si>
  <si>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</si>
  <si>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</si>
  <si>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</si>
  <si>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</si>
  <si>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</si>
  <si>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</si>
  <si>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</si>
  <si>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</si>
  <si>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</si>
  <si>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</si>
  <si>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</si>
  <si>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</si>
  <si>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</si>
  <si>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</si>
  <si>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</si>
  <si>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</si>
  <si>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</si>
  <si>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</si>
  <si>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</si>
  <si>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</si>
  <si>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</si>
  <si>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</si>
  <si>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</si>
  <si>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</si>
  <si>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</si>
  <si>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</si>
  <si>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</si>
  <si>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</si>
  <si>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</si>
  <si>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</si>
  <si>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</si>
  <si>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</si>
  <si>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</si>
  <si>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</si>
  <si>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</si>
  <si>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</si>
  <si>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</si>
  <si>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</si>
  <si>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</si>
  <si>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</si>
  <si>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</si>
  <si>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</si>
  <si>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</si>
  <si>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</si>
  <si>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</si>
  <si>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</si>
  <si>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</si>
  <si>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</si>
  <si>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</si>
  <si>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</si>
  <si>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</si>
  <si>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</si>
  <si>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</si>
  <si>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</si>
  <si>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</si>
  <si>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</si>
  <si>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</si>
  <si>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</si>
  <si>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</si>
  <si>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</si>
  <si>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</si>
  <si>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</si>
  <si>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</si>
  <si>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</si>
  <si>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</si>
  <si>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</si>
  <si>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</si>
  <si>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</si>
  <si>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</si>
  <si>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</si>
  <si>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</si>
  <si>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</si>
  <si>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</si>
  <si>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</si>
  <si>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</si>
  <si>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</si>
  <si>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</si>
  <si>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</si>
  <si>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</si>
  <si>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</si>
  <si>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</si>
  <si>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</si>
  <si>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</si>
  <si>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</si>
  <si>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</si>
  <si>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</si>
  <si>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</si>
  <si>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</si>
  <si>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</si>
  <si>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</si>
  <si>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</si>
  <si>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</si>
  <si>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</si>
  <si>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</si>
  <si>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</si>
  <si>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</si>
  <si>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</si>
  <si>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</si>
  <si>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</si>
  <si>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</si>
  <si>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</si>
  <si>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</si>
  <si>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</si>
  <si>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</si>
  <si>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</si>
  <si>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</si>
  <si>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</si>
  <si>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</si>
  <si>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</si>
  <si>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</si>
  <si>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</si>
  <si>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</si>
  <si>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</si>
  <si>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</si>
  <si>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</si>
  <si>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</si>
  <si>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</si>
  <si>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</si>
  <si>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</si>
  <si>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</si>
  <si>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</si>
  <si>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</si>
  <si>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</si>
  <si>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</si>
  <si>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</si>
  <si>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</si>
  <si>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</si>
  <si>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</si>
  <si>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</si>
  <si>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</si>
  <si>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</si>
  <si>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</si>
  <si>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</si>
  <si>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</si>
  <si>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</si>
  <si>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</si>
  <si>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</si>
  <si>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</si>
  <si>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</si>
  <si>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</si>
  <si>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</si>
  <si>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</si>
  <si>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</si>
  <si>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</si>
  <si>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</si>
  <si>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</si>
  <si>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</si>
  <si>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</si>
  <si>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</si>
  <si>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</si>
  <si>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</si>
  <si>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</si>
  <si>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</si>
  <si>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</si>
  <si>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</si>
  <si>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</si>
  <si>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</si>
  <si>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</si>
  <si>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</si>
  <si>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</si>
  <si>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</si>
  <si>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</si>
  <si>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</si>
  <si>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</si>
  <si>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</si>
  <si>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</si>
  <si>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</si>
  <si>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</si>
  <si>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</si>
  <si>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</si>
  <si>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</si>
  <si>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</si>
  <si>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</si>
  <si>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</si>
  <si>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</si>
  <si>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</si>
  <si>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</si>
  <si>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</si>
  <si>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</si>
  <si>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</si>
  <si>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</si>
  <si>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</si>
  <si>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</si>
  <si>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</si>
  <si>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</si>
  <si>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</si>
  <si>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</si>
  <si>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</si>
  <si>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</si>
  <si>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</si>
  <si>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</si>
  <si>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</si>
  <si>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</si>
  <si>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</si>
  <si>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</si>
  <si>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</si>
  <si>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</si>
  <si>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</si>
  <si>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</si>
  <si>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</si>
  <si>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</si>
  <si>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</si>
  <si>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</si>
  <si>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</si>
  <si>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</si>
  <si>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</si>
  <si>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</si>
  <si>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</si>
  <si>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</si>
  <si>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</si>
  <si>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</si>
  <si>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</si>
  <si>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</si>
  <si>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</si>
  <si>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</si>
  <si>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</si>
  <si>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</si>
  <si>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</si>
  <si>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</si>
  <si>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</si>
  <si>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</si>
  <si>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</si>
  <si>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</si>
  <si>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</si>
  <si>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</si>
  <si>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</si>
  <si>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</si>
  <si>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</si>
  <si>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</si>
  <si>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</si>
  <si>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</si>
  <si>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</si>
  <si>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</si>
  <si>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</si>
  <si>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</si>
  <si>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</si>
  <si>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</si>
  <si>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</si>
  <si>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</si>
  <si>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</si>
  <si>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</si>
  <si>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</si>
  <si>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</si>
  <si>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</si>
  <si>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</si>
  <si>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</si>
  <si>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</si>
  <si>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</si>
  <si>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</si>
  <si>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</si>
  <si>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</si>
  <si>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</si>
  <si>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</si>
  <si>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</si>
  <si>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</si>
  <si>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</si>
  <si>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</si>
  <si>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</si>
  <si>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</si>
  <si>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</si>
  <si>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</si>
  <si>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</si>
  <si>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</si>
  <si>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</si>
  <si>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</si>
  <si>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</si>
  <si>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</si>
  <si>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</si>
  <si>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</si>
  <si>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</si>
  <si>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</si>
  <si>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</si>
  <si>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</si>
  <si>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</si>
  <si>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</si>
  <si>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</si>
  <si>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</si>
  <si>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</si>
  <si>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</si>
  <si>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</si>
  <si>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</si>
  <si>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</si>
  <si>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</si>
  <si>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</si>
  <si>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</si>
  <si>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</si>
  <si>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</si>
  <si>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</si>
  <si>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</si>
  <si>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</si>
  <si>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</si>
  <si>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</si>
  <si>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</si>
  <si>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</si>
  <si>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</si>
  <si>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</si>
  <si>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</si>
  <si>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</si>
  <si>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</si>
  <si>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</si>
  <si>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</si>
  <si>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</si>
  <si>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</si>
  <si>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</si>
  <si>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</si>
  <si>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</si>
  <si>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</si>
  <si>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</si>
  <si>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</si>
  <si>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</si>
  <si>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</si>
  <si>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</si>
  <si>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</si>
  <si>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</si>
  <si>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</si>
  <si>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</si>
  <si>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</si>
  <si>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</si>
  <si>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</si>
  <si>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</si>
  <si>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</si>
  <si>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</si>
  <si>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</si>
  <si>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</si>
  <si>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</si>
  <si>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</si>
  <si>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</si>
  <si>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</si>
  <si>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</si>
  <si>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</si>
  <si>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</si>
  <si>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</si>
  <si>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</si>
  <si>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</si>
  <si>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</si>
  <si>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</si>
  <si>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</si>
  <si>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</si>
  <si>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</si>
  <si>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</si>
  <si>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</si>
  <si>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</si>
  <si>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</si>
  <si>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</si>
  <si>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</si>
  <si>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</si>
  <si>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</si>
  <si>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</si>
  <si>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</si>
  <si>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</si>
  <si>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</si>
  <si>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</si>
  <si>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</si>
  <si>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</si>
  <si>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</si>
  <si>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</si>
  <si>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</si>
  <si>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</si>
  <si>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</si>
  <si>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</si>
  <si>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</si>
  <si>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</si>
  <si>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</si>
  <si>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</si>
  <si>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</si>
  <si>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</si>
  <si>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</si>
  <si>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</si>
  <si>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</si>
  <si>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</si>
  <si>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</si>
  <si>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</si>
  <si>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</si>
  <si>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</si>
  <si>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</si>
  <si>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</si>
  <si>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</si>
  <si>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</si>
  <si>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</si>
  <si>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</si>
  <si>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</si>
  <si>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</si>
  <si>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</si>
  <si>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</si>
  <si>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</si>
  <si>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</si>
  <si>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</si>
  <si>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</si>
  <si>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</si>
  <si>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</si>
  <si>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</si>
  <si>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</si>
  <si>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</si>
  <si>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</si>
  <si>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</si>
  <si>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</si>
  <si>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</si>
  <si>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</si>
  <si>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</si>
  <si>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</si>
  <si>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</si>
  <si>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</si>
  <si>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</si>
  <si>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</si>
  <si>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</si>
  <si>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</si>
  <si>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</si>
  <si>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</si>
  <si>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</si>
  <si>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</si>
  <si>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</si>
  <si>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</si>
  <si>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</si>
  <si>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</si>
  <si>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</si>
  <si>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</si>
  <si>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</si>
  <si>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</si>
  <si>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</si>
  <si>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</si>
  <si>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</si>
  <si>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</si>
  <si>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</si>
  <si>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</si>
  <si>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</si>
  <si>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</si>
  <si>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</si>
  <si>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</si>
  <si>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</si>
  <si>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</si>
  <si>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</si>
  <si>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</si>
  <si>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</si>
  <si>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</si>
  <si>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</si>
  <si>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</si>
  <si>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</si>
  <si>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</si>
  <si>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</si>
  <si>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</si>
  <si>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</si>
  <si>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</si>
  <si>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</si>
  <si>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</si>
  <si>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</si>
  <si>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</si>
  <si>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</si>
  <si>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</si>
  <si>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</si>
  <si>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</si>
  <si>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</si>
  <si>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</si>
  <si>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</si>
  <si>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</si>
  <si>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</si>
  <si>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</si>
  <si>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</si>
  <si>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</si>
  <si>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</si>
  <si>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</si>
  <si>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</si>
  <si>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</si>
  <si>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</si>
  <si>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</si>
  <si>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</si>
  <si>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</si>
  <si>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</si>
  <si>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</si>
  <si>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</si>
  <si>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</si>
  <si>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</si>
  <si>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</si>
  <si>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</si>
  <si>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</si>
  <si>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</si>
  <si>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</si>
  <si>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</si>
  <si>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</si>
  <si>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</si>
  <si>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</si>
  <si>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</si>
  <si>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</si>
  <si>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</si>
  <si>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</si>
  <si>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</si>
  <si>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</si>
  <si>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</si>
  <si>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</si>
  <si>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</si>
  <si>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</si>
  <si>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</si>
  <si>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</si>
  <si>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</si>
  <si>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</si>
  <si>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</si>
  <si>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</si>
  <si>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</si>
  <si>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</si>
  <si>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</si>
  <si>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</si>
  <si>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</si>
  <si>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</si>
  <si>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</si>
  <si>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</si>
  <si>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</si>
  <si>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</si>
  <si>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</si>
  <si>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</si>
  <si>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</si>
  <si>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</si>
  <si>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</si>
  <si>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</si>
  <si>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</si>
  <si>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</si>
  <si>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</si>
  <si>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</si>
  <si>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</si>
  <si>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</si>
  <si>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</si>
  <si>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</si>
  <si>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</si>
  <si>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</si>
  <si>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</si>
  <si>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</si>
  <si>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</si>
  <si>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</si>
  <si>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</si>
  <si>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</si>
  <si>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</si>
  <si>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</si>
  <si>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</si>
  <si>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</si>
  <si>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</si>
  <si>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</si>
  <si>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</si>
  <si>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</si>
  <si>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</si>
  <si>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</si>
  <si>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</si>
  <si>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</si>
  <si>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</si>
  <si>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</si>
  <si>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</si>
  <si>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</si>
  <si>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</si>
  <si>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</si>
  <si>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</si>
  <si>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</si>
  <si>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</si>
  <si>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</si>
  <si>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</si>
  <si>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</si>
  <si>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</si>
  <si>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</si>
  <si>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</si>
  <si>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</si>
  <si>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</si>
  <si>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</si>
  <si>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</si>
  <si>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</si>
  <si>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</si>
  <si>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</si>
  <si>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</si>
  <si>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</si>
  <si>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</si>
  <si>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</si>
  <si>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</si>
  <si>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</si>
  <si>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</si>
  <si>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</si>
  <si>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</si>
  <si>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</si>
  <si>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</si>
  <si>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</si>
  <si>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</si>
  <si>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</si>
  <si>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</si>
  <si>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</si>
  <si>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</si>
  <si>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</si>
  <si>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</si>
  <si>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</si>
  <si>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</si>
  <si>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</si>
  <si>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</si>
  <si>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</si>
  <si>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</si>
  <si>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</si>
  <si>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</si>
  <si>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</si>
  <si>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</si>
  <si>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</si>
  <si>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</si>
  <si>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</si>
  <si>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</si>
  <si>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</si>
  <si>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</si>
  <si>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</si>
  <si>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</si>
  <si>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</si>
  <si>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</si>
  <si>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</si>
  <si>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</si>
  <si>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</si>
  <si>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</si>
  <si>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</si>
  <si>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</si>
  <si>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</si>
  <si>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</si>
  <si>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</si>
  <si>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</si>
  <si>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</si>
  <si>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</si>
  <si>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</si>
  <si>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</si>
  <si>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</si>
  <si>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</si>
  <si>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</si>
  <si>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</si>
  <si>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</si>
  <si>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</si>
  <si>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</si>
  <si>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</si>
  <si>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</si>
  <si>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</si>
  <si>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</si>
  <si>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</si>
  <si>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</si>
  <si>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</si>
  <si>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</si>
  <si>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</si>
  <si>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</si>
  <si>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</si>
  <si>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</si>
  <si>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</si>
  <si>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</si>
  <si>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</si>
  <si>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</si>
  <si>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</si>
  <si>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</si>
  <si>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</si>
  <si>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</si>
  <si>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</si>
  <si>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</si>
  <si>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</si>
  <si>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</si>
  <si>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</si>
  <si>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</si>
  <si>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</si>
  <si>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</si>
  <si>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</si>
  <si>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</si>
  <si>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</si>
  <si>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</si>
  <si>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</si>
  <si>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</si>
  <si>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</si>
  <si>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</si>
  <si>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</si>
  <si>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</si>
  <si>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</si>
  <si>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</si>
  <si>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</si>
  <si>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</si>
  <si>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</si>
  <si>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</si>
  <si>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</si>
  <si>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</si>
  <si>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</si>
  <si>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</si>
  <si>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</si>
  <si>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</si>
  <si>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</si>
  <si>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</si>
  <si>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</si>
  <si>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</si>
  <si>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</si>
  <si>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</si>
  <si>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</si>
  <si>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</si>
  <si>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</si>
  <si>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</si>
  <si>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</si>
  <si>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</si>
  <si>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</si>
  <si>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</si>
  <si>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</si>
  <si>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</si>
  <si>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</si>
  <si>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</si>
  <si>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</si>
  <si>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</si>
  <si>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</si>
  <si>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</si>
  <si>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</si>
  <si>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</si>
  <si>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</si>
  <si>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</si>
  <si>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</si>
  <si>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</si>
  <si>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</si>
  <si>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</si>
  <si>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</si>
  <si>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</si>
  <si>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</si>
  <si>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</si>
  <si>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</si>
  <si>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</si>
  <si>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</si>
  <si>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</si>
  <si>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</si>
  <si>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</si>
  <si>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</si>
  <si>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</si>
  <si>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</si>
  <si>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</si>
  <si>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</si>
  <si>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</si>
  <si>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</si>
  <si>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</si>
  <si>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</si>
  <si>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</si>
  <si>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</si>
  <si>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</si>
  <si>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</si>
  <si>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</si>
  <si>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</si>
  <si>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</si>
  <si>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</si>
  <si>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</si>
  <si>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</si>
  <si>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</si>
  <si>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</si>
  <si>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</si>
  <si>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</si>
  <si>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</si>
  <si>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</si>
  <si>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</si>
  <si>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</si>
  <si>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</si>
  <si>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</si>
  <si>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</si>
  <si>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</si>
  <si>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</si>
  <si>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</si>
  <si>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</si>
  <si>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</si>
  <si>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</si>
  <si>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</si>
  <si>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</si>
  <si>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</si>
  <si>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</si>
  <si>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</si>
  <si>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</si>
  <si>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</si>
  <si>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</si>
  <si>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</si>
  <si>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</si>
  <si>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</si>
  <si>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</si>
  <si>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</si>
  <si>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</si>
  <si>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</si>
  <si>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</si>
  <si>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</si>
  <si>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</si>
  <si>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</si>
  <si>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</si>
  <si>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</si>
  <si>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</si>
  <si>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</si>
  <si>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</si>
  <si>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</si>
  <si>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</si>
  <si>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</si>
  <si>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</si>
  <si>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</si>
  <si>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</si>
  <si>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</si>
  <si>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</si>
  <si>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</si>
  <si>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</si>
  <si>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</si>
  <si>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</si>
  <si>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</si>
  <si>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</si>
  <si>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</si>
  <si>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</si>
  <si>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</si>
  <si>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</si>
  <si>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</si>
  <si>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</si>
  <si>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</si>
  <si>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</si>
  <si>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</si>
  <si>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</si>
  <si>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</si>
  <si>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</si>
  <si>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</si>
  <si>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</si>
  <si>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</si>
  <si>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</si>
  <si>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</si>
  <si>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</si>
  <si>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</si>
  <si>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</si>
  <si>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</si>
  <si>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</si>
  <si>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</si>
  <si>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</si>
  <si>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</si>
  <si>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</si>
  <si>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</si>
  <si>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</si>
  <si>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</si>
  <si>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</si>
  <si>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</si>
  <si>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</si>
  <si>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</si>
  <si>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</si>
  <si>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</si>
  <si>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</si>
  <si>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</si>
  <si>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</si>
  <si>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</si>
  <si>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</si>
  <si>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</si>
  <si>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</si>
  <si>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</si>
  <si>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</si>
  <si>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</si>
  <si>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</si>
  <si>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</si>
  <si>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</si>
  <si>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</si>
  <si>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</si>
  <si>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</si>
  <si>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</si>
  <si>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</si>
  <si>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</si>
  <si>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</si>
  <si>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</si>
  <si>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</si>
  <si>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</si>
  <si>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</si>
  <si>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</si>
  <si>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</si>
  <si>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</si>
  <si>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</si>
  <si>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</si>
  <si>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</si>
  <si>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</si>
  <si>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</si>
  <si>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</si>
  <si>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</si>
  <si>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</si>
  <si>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</si>
  <si>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</si>
  <si>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</si>
  <si>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</si>
  <si>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</si>
  <si>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</si>
  <si>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</si>
  <si>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</si>
  <si>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</si>
  <si>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</si>
  <si>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</si>
  <si>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</si>
  <si>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</si>
  <si>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</si>
  <si>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</si>
  <si>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</si>
  <si>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</si>
  <si>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</si>
  <si>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</si>
  <si>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</si>
  <si>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</si>
  <si>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</si>
  <si>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</si>
  <si>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</si>
  <si>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</si>
  <si>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</si>
  <si>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</si>
  <si>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</si>
  <si>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</si>
  <si>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</si>
  <si>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</si>
  <si>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</si>
  <si>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</si>
  <si>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</si>
  <si>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</si>
  <si>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</si>
  <si>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</si>
  <si>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</si>
  <si>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</si>
  <si>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</si>
  <si>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</si>
  <si>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</si>
  <si>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</si>
  <si>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</si>
  <si>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</si>
  <si>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</si>
  <si>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</si>
  <si>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</si>
  <si>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</si>
  <si>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</si>
  <si>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</si>
  <si>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</si>
  <si>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</si>
  <si>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</si>
  <si>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</si>
  <si>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</si>
  <si>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</si>
  <si>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</si>
  <si>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</si>
  <si>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</si>
  <si>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</si>
  <si>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</si>
  <si>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</si>
  <si>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</si>
  <si>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</si>
  <si>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</si>
  <si>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</si>
  <si>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</si>
  <si>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</si>
  <si>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</si>
  <si>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</si>
  <si>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</si>
  <si>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</si>
  <si>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</si>
  <si>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</si>
  <si>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</si>
  <si>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</si>
  <si>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</si>
  <si>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</si>
  <si>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</si>
  <si>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</si>
  <si>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</si>
  <si>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</si>
  <si>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</si>
  <si>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</si>
  <si>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</si>
  <si>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</si>
  <si>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</si>
  <si>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</si>
  <si>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</si>
  <si>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</si>
  <si>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</si>
  <si>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</si>
  <si>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</si>
  <si>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</si>
  <si>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</si>
  <si>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</si>
  <si>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</si>
  <si>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</si>
  <si>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</si>
  <si>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</si>
  <si>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</si>
  <si>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</si>
  <si>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</si>
  <si>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</si>
  <si>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</si>
  <si>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</si>
  <si>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</si>
  <si>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</si>
  <si>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</si>
  <si>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</si>
  <si>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</si>
  <si>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</si>
  <si>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</si>
  <si>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</si>
  <si>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</si>
  <si>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</si>
  <si>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</si>
  <si>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</si>
  <si>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</si>
  <si>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</si>
  <si>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</si>
  <si>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</si>
  <si>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</si>
  <si>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</si>
  <si>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</si>
  <si>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</si>
  <si>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</si>
  <si>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</si>
  <si>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</si>
  <si>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</si>
  <si>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</si>
  <si>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</si>
  <si>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</si>
  <si>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</si>
  <si>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</si>
  <si>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</si>
  <si>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</si>
  <si>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</si>
  <si>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</si>
  <si>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</si>
  <si>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</si>
  <si>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</si>
  <si>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</si>
  <si>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</si>
  <si>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</si>
  <si>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</si>
  <si>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</si>
  <si>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</si>
  <si>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</si>
  <si>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</si>
  <si>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</si>
  <si>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</si>
  <si>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</si>
  <si>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</si>
  <si>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</si>
  <si>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</si>
  <si>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</si>
  <si>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</si>
  <si>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</si>
  <si>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</si>
  <si>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</si>
  <si>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</si>
  <si>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</si>
  <si>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</si>
  <si>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</si>
  <si>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</si>
  <si>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</si>
  <si>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</si>
  <si>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</si>
  <si>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</si>
  <si>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</si>
  <si>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</si>
  <si>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</si>
  <si>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</si>
  <si>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</si>
  <si>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</si>
  <si>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</si>
  <si>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</si>
  <si>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</si>
  <si>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</si>
  <si>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</si>
  <si>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</si>
  <si>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</si>
  <si>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</si>
  <si>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</si>
  <si>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</si>
  <si>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</si>
  <si>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</si>
  <si>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</si>
  <si>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</si>
  <si>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</si>
  <si>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</si>
  <si>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</si>
  <si>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</si>
  <si>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</si>
  <si>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</si>
  <si>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</si>
  <si>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</si>
  <si>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</si>
  <si>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</si>
  <si>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</si>
  <si>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</si>
  <si>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</si>
  <si>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</si>
  <si>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</si>
  <si>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</si>
  <si>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</si>
  <si>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</si>
  <si>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</si>
  <si>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</si>
  <si>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</si>
  <si>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</si>
  <si>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</si>
  <si>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</si>
  <si>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</si>
  <si>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</si>
  <si>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</si>
  <si>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</si>
  <si>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</si>
  <si>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</si>
  <si>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</si>
  <si>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</si>
  <si>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</si>
  <si>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</si>
  <si>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</si>
  <si>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</si>
  <si>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</si>
  <si>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</si>
  <si>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</si>
  <si>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</si>
  <si>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</si>
  <si>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</si>
  <si>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</si>
  <si>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</si>
  <si>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</si>
  <si>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</si>
  <si>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</si>
  <si>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</si>
  <si>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</si>
  <si>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</si>
  <si>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</si>
  <si>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</si>
  <si>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</si>
  <si>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</si>
  <si>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</si>
  <si>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</si>
  <si>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</si>
  <si>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</si>
  <si>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</si>
  <si>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</si>
  <si>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</si>
  <si>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</si>
  <si>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</si>
  <si>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</si>
  <si>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</si>
  <si>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</si>
  <si>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</si>
  <si>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</si>
  <si>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</si>
  <si>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</si>
  <si>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</si>
  <si>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</si>
  <si>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</si>
  <si>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</si>
  <si>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</si>
  <si>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</si>
  <si>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</si>
  <si>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</si>
  <si>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</si>
  <si>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</si>
  <si>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</si>
  <si>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</si>
  <si>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</si>
  <si>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</si>
  <si>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</si>
  <si>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</si>
  <si>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</si>
  <si>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</si>
  <si>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</si>
  <si>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</si>
  <si>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</si>
  <si>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</si>
  <si>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</si>
  <si>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</si>
  <si>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</si>
  <si>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</si>
  <si>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</si>
  <si>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</si>
  <si>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</si>
  <si>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</si>
  <si>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</si>
  <si>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</si>
  <si>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</si>
  <si>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</si>
  <si>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</si>
  <si>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</si>
  <si>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</si>
  <si>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</si>
  <si>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</si>
  <si>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</si>
  <si>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</si>
  <si>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</si>
  <si>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</si>
  <si>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</si>
  <si>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</si>
  <si>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</si>
  <si>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</si>
  <si>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</si>
  <si>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</si>
  <si>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</si>
  <si>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</si>
  <si>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</si>
  <si>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</si>
  <si>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</si>
  <si>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</si>
  <si>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</si>
  <si>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</si>
  <si>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</si>
  <si>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</si>
  <si>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</si>
  <si>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</si>
  <si>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</si>
  <si>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</si>
  <si>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</si>
  <si>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</si>
  <si>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</si>
  <si>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</si>
  <si>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</si>
  <si>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</si>
  <si>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</si>
  <si>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</si>
  <si>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</si>
  <si>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</si>
  <si>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</si>
  <si>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</si>
  <si>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</si>
  <si>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</si>
  <si>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</si>
  <si>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</si>
  <si>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</si>
  <si>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</si>
  <si>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</si>
  <si>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</si>
  <si>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</si>
  <si>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</si>
  <si>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</si>
  <si>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</si>
  <si>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</si>
  <si>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</si>
  <si>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</si>
  <si>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</si>
  <si>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</si>
  <si>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</si>
  <si>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</si>
  <si>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</si>
  <si>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</si>
  <si>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</si>
  <si>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</si>
  <si>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</si>
  <si>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</si>
  <si>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</si>
  <si>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</si>
  <si>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</si>
  <si>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</si>
  <si>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</si>
  <si>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</si>
  <si>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</si>
  <si>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</si>
  <si>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</si>
  <si>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</si>
  <si>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</si>
  <si>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</si>
  <si>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</si>
  <si>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</si>
  <si>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</si>
  <si>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</si>
  <si>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</si>
  <si>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</si>
  <si>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</si>
  <si>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</si>
  <si>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</si>
  <si>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</si>
  <si>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</si>
  <si>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</si>
  <si>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</si>
  <si>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</si>
  <si>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</si>
  <si>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</si>
  <si>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</si>
  <si>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</si>
  <si>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</si>
  <si>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</si>
  <si>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</si>
  <si>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</si>
  <si>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</si>
  <si>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</si>
  <si>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</si>
  <si>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</si>
  <si>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</si>
  <si>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</si>
  <si>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</si>
  <si>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</si>
  <si>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</si>
  <si>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</si>
  <si>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</si>
  <si>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</si>
  <si>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</si>
  <si>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</si>
  <si>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</si>
  <si>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</si>
  <si>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</si>
  <si>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</si>
  <si>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</si>
  <si>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</si>
  <si>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</si>
  <si>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</si>
  <si>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</si>
  <si>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</si>
  <si>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</si>
  <si>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</si>
  <si>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</si>
  <si>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</si>
  <si>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</si>
  <si>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</si>
  <si>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</si>
  <si>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</si>
  <si>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</si>
  <si>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</si>
  <si>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</si>
  <si>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</si>
  <si>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</si>
  <si>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</si>
  <si>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</si>
  <si>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</si>
  <si>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</si>
  <si>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</si>
  <si>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</si>
  <si>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</si>
  <si>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</si>
  <si>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</si>
  <si>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</si>
  <si>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</si>
  <si>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</si>
  <si>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</si>
  <si>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</si>
  <si>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</si>
  <si>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</si>
  <si>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</si>
  <si>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</si>
  <si>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</si>
  <si>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</si>
  <si>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</si>
  <si>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</si>
  <si>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</si>
  <si>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</si>
  <si>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</si>
  <si>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</si>
  <si>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</si>
  <si>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</si>
  <si>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</si>
  <si>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</si>
  <si>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</si>
  <si>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</si>
  <si>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</si>
  <si>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</si>
  <si>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</si>
  <si>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</si>
  <si>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</si>
  <si>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</si>
  <si>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</si>
  <si>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</si>
  <si>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</si>
  <si>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</si>
  <si>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</si>
  <si>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</si>
  <si>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</si>
  <si>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</si>
  <si>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</si>
  <si>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</si>
  <si>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</si>
  <si>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</si>
  <si>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</si>
  <si>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</si>
  <si>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</si>
  <si>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</si>
  <si>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</si>
  <si>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</si>
  <si>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</si>
  <si>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</si>
  <si>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</si>
  <si>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</si>
  <si>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</si>
  <si>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</si>
  <si>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</si>
  <si>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</si>
  <si>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</si>
  <si>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</si>
  <si>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</si>
  <si>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</si>
  <si>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</si>
  <si>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</si>
  <si>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</si>
  <si>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</si>
  <si>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</si>
  <si>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</si>
  <si>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</si>
  <si>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</si>
  <si>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</si>
  <si>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</si>
  <si>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</si>
  <si>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</si>
  <si>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</si>
  <si>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</si>
  <si>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</si>
  <si>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</si>
  <si>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</si>
  <si>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</si>
  <si>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</si>
  <si>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</si>
  <si>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</si>
  <si>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</si>
  <si>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</si>
  <si>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</si>
  <si>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</si>
  <si>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</si>
  <si>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</si>
  <si>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</si>
  <si>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</si>
  <si>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</si>
  <si>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</si>
  <si>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</si>
  <si>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</si>
  <si>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</si>
  <si>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</si>
  <si>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</si>
  <si>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</si>
  <si>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</si>
  <si>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</si>
  <si>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</si>
  <si>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</si>
  <si>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</si>
  <si>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</si>
  <si>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</si>
  <si>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</si>
  <si>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</si>
  <si>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</si>
  <si>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</si>
  <si>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</si>
  <si>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</si>
  <si>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</si>
  <si>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</si>
  <si>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</si>
  <si>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</si>
  <si>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</si>
  <si>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</si>
  <si>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</si>
  <si>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</si>
  <si>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</si>
  <si>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</si>
  <si>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</si>
  <si>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</si>
  <si>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</si>
  <si>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</si>
  <si>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</si>
  <si>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</si>
  <si>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</si>
  <si>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</si>
  <si>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</si>
  <si>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</si>
  <si>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</si>
  <si>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</si>
  <si>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</si>
  <si>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</si>
  <si>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</si>
  <si>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</si>
  <si>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</si>
  <si>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</si>
  <si>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</si>
  <si>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</si>
  <si>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</si>
  <si>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</si>
  <si>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</si>
  <si>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</si>
  <si>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</si>
  <si>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</si>
  <si>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</si>
  <si>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</si>
  <si>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</si>
  <si>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</si>
  <si>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</si>
  <si>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</si>
  <si>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</si>
  <si>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</si>
  <si>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</si>
  <si>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</si>
  <si>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</si>
  <si>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</si>
  <si>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</si>
  <si>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</si>
  <si>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</si>
  <si>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</si>
  <si>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</si>
  <si>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</si>
  <si>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</si>
  <si>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</si>
  <si>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</si>
  <si>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</si>
  <si>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</si>
  <si>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</si>
  <si>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</si>
  <si>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</si>
  <si>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</si>
  <si>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</si>
  <si>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</si>
  <si>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</si>
  <si>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</si>
  <si>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</si>
  <si>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</si>
  <si>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</si>
  <si>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</si>
  <si>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</si>
  <si>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</si>
  <si>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</si>
  <si>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</si>
  <si>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</si>
  <si>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</si>
  <si>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</si>
  <si>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</si>
  <si>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</si>
  <si>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</si>
  <si>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</si>
  <si>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</si>
  <si>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</si>
  <si>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</si>
  <si>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</si>
  <si>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</si>
  <si>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</si>
  <si>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</si>
  <si>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</si>
  <si>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</si>
  <si>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</si>
  <si>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</si>
  <si>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</si>
  <si>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</si>
  <si>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</si>
  <si>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</si>
  <si>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</si>
  <si>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</si>
  <si>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</si>
  <si>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</si>
  <si>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</si>
  <si>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</si>
  <si>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</si>
  <si>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</si>
  <si>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</si>
  <si>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</si>
  <si>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</si>
  <si>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</si>
  <si>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</si>
  <si>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</si>
  <si>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</si>
  <si>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</si>
  <si>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</si>
  <si>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</si>
  <si>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</si>
  <si>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</si>
  <si>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</si>
  <si>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</si>
  <si>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</si>
  <si>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</si>
  <si>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</si>
  <si>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</si>
  <si>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</si>
  <si>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</si>
  <si>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</si>
  <si>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</si>
  <si>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</si>
  <si>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</si>
  <si>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</si>
  <si>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</si>
  <si>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</si>
  <si>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</si>
  <si>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</si>
  <si>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</si>
  <si>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</si>
  <si>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</si>
  <si>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</si>
  <si>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</si>
  <si>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</si>
  <si>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</si>
  <si>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</si>
  <si>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</si>
  <si>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</si>
  <si>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</si>
  <si>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</si>
  <si>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</si>
  <si>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</si>
  <si>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</si>
  <si>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</si>
  <si>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</si>
  <si>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</si>
  <si>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</si>
  <si>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</si>
  <si>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</si>
  <si>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</si>
  <si>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</si>
  <si>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</si>
  <si>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</si>
  <si>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</si>
  <si>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</si>
  <si>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</si>
  <si>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</si>
  <si>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</si>
  <si>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</si>
  <si>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</si>
  <si>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</si>
  <si>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</si>
  <si>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</si>
  <si>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</si>
  <si>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</si>
  <si>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</si>
  <si>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</si>
  <si>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</si>
  <si>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</si>
  <si>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</si>
  <si>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</si>
  <si>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</si>
  <si>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</si>
  <si>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</si>
  <si>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</si>
  <si>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</si>
  <si>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</si>
  <si>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</si>
  <si>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</si>
  <si>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</si>
  <si>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</si>
  <si>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</si>
  <si>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</si>
  <si>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</si>
  <si>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</si>
  <si>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</si>
  <si>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</si>
  <si>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</si>
  <si>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</si>
  <si>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</si>
  <si>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</si>
  <si>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</si>
  <si>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</si>
  <si>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</si>
  <si>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</si>
  <si>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</si>
  <si>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</si>
  <si>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</si>
  <si>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</si>
  <si>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</si>
  <si>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</si>
  <si>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</si>
  <si>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</si>
  <si>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</si>
  <si>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</si>
  <si>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</si>
  <si>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</si>
  <si>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</si>
  <si>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</si>
  <si>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</si>
  <si>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</si>
  <si>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</si>
  <si>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</si>
  <si>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</si>
  <si>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</si>
  <si>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</si>
  <si>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</si>
  <si>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</si>
  <si>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</si>
  <si>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</si>
  <si>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</si>
  <si>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</si>
  <si>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</si>
  <si>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</si>
  <si>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</si>
  <si>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</si>
  <si>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</si>
  <si>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</si>
  <si>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</si>
  <si>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</si>
  <si>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</si>
  <si>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</si>
  <si>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</si>
  <si>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</si>
  <si>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</si>
  <si>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</si>
  <si>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</si>
  <si>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</si>
  <si>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</si>
  <si>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</si>
  <si>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</si>
  <si>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</si>
  <si>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</si>
  <si>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</si>
  <si>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</si>
  <si>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</si>
  <si>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</si>
  <si>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</si>
  <si>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</si>
  <si>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</si>
  <si>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</si>
  <si>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</si>
  <si>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</si>
  <si>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</si>
  <si>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</si>
  <si>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</si>
  <si>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</si>
  <si>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</si>
  <si>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</si>
  <si>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</si>
  <si>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</si>
  <si>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</si>
  <si>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</si>
  <si>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</si>
  <si>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</si>
  <si>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</si>
  <si>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</si>
  <si>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</si>
  <si>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</si>
  <si>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</si>
  <si>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</si>
  <si>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</si>
  <si>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</si>
  <si>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</si>
  <si>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</si>
  <si>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</si>
  <si>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</si>
  <si>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</si>
  <si>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</si>
  <si>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</si>
  <si>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</si>
  <si>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</si>
  <si>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</si>
  <si>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</si>
  <si>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</si>
  <si>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</si>
  <si>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</si>
  <si>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</si>
  <si>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</si>
  <si>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</si>
  <si>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</si>
  <si>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</si>
  <si>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</si>
  <si>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</si>
  <si>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</si>
  <si>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</si>
  <si>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</si>
  <si>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</si>
  <si>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</si>
  <si>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</si>
  <si>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</si>
  <si>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</si>
  <si>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</si>
  <si>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</si>
  <si>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</si>
  <si>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</si>
  <si>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</si>
  <si>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</si>
  <si>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</si>
  <si>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</si>
  <si>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</si>
  <si>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</si>
  <si>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</si>
  <si>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</si>
  <si>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</si>
  <si>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</si>
  <si>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</si>
  <si>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</si>
  <si>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</si>
  <si>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</si>
  <si>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</si>
  <si>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</si>
  <si>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</si>
  <si>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</si>
  <si>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</si>
  <si>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</si>
  <si>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</si>
  <si>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</si>
  <si>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</si>
  <si>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</si>
  <si>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</si>
  <si>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</si>
  <si>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</si>
  <si>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</si>
  <si>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</si>
  <si>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</si>
  <si>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</si>
  <si>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</si>
  <si>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</si>
  <si>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</si>
  <si>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</si>
  <si>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</si>
  <si>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</si>
  <si>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</si>
  <si>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</si>
  <si>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</si>
  <si>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</si>
  <si>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</si>
  <si>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</si>
  <si>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</si>
  <si>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</si>
  <si>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</si>
  <si>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</si>
  <si>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</si>
  <si>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</si>
  <si>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</si>
  <si>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</si>
  <si>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</si>
  <si>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</si>
  <si>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</si>
  <si>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</si>
  <si>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</si>
  <si>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</si>
  <si>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</si>
  <si>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</si>
  <si>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</si>
  <si>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</si>
  <si>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</si>
  <si>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</si>
  <si>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</si>
  <si>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</si>
  <si>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</si>
  <si>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</si>
  <si>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</si>
  <si>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</si>
  <si>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</si>
  <si>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</si>
  <si>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</si>
  <si>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</si>
  <si>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</si>
  <si>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</si>
  <si>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</si>
  <si>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</si>
  <si>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</si>
  <si>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</si>
  <si>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</si>
  <si>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</si>
  <si>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</si>
  <si>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</si>
  <si>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</si>
  <si>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</si>
  <si>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</si>
  <si>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</si>
  <si>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</si>
  <si>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</si>
  <si>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</si>
  <si>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</si>
  <si>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</si>
  <si>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</si>
  <si>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</si>
  <si>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</si>
  <si>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</si>
  <si>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</si>
  <si>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</si>
  <si>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</si>
  <si>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</si>
  <si>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</si>
  <si>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</si>
  <si>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</si>
  <si>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</si>
  <si>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</si>
  <si>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</si>
  <si>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</si>
  <si>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</si>
  <si>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</si>
  <si>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</si>
  <si>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</si>
  <si>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</si>
  <si>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</si>
  <si>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</si>
  <si>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</si>
  <si>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</si>
  <si>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</si>
  <si>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</si>
  <si>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</si>
  <si>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</si>
  <si>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</si>
  <si>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</si>
  <si>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</si>
  <si>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</si>
  <si>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</si>
  <si>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</si>
  <si>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</si>
  <si>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</si>
  <si>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</si>
  <si>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</si>
  <si>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</si>
  <si>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</si>
  <si>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</si>
  <si>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</si>
  <si>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</si>
  <si>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</si>
  <si>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</si>
  <si>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</si>
  <si>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</si>
  <si>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</si>
  <si>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</si>
  <si>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</si>
  <si>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</si>
  <si>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</si>
  <si>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</si>
  <si>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</si>
  <si>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</si>
  <si>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</si>
  <si>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</si>
  <si>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</si>
  <si>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</si>
  <si>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</si>
  <si>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</si>
  <si>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</si>
  <si>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</si>
  <si>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</si>
  <si>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</si>
  <si>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</si>
  <si>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</si>
  <si>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</si>
  <si>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</si>
  <si>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</si>
  <si>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</si>
  <si>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</si>
  <si>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</si>
  <si>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</si>
  <si>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</si>
  <si>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</si>
  <si>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</si>
  <si>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</si>
  <si>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</si>
  <si>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</si>
  <si>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</si>
  <si>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</si>
  <si>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</si>
  <si>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</si>
  <si>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</si>
  <si>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</si>
  <si>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</si>
  <si>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</si>
  <si>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</si>
  <si>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</si>
  <si>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</si>
  <si>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</si>
  <si>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</si>
  <si>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</si>
  <si>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</si>
  <si>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</si>
  <si>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</si>
  <si>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</si>
  <si>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</si>
  <si>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</si>
  <si>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</si>
  <si>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</si>
  <si>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</si>
  <si>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</si>
  <si>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</si>
  <si>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</si>
  <si>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</si>
  <si>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</si>
  <si>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</si>
  <si>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</si>
  <si>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</si>
  <si>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</si>
  <si>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</si>
  <si>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</si>
  <si>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</si>
  <si>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</si>
  <si>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</si>
  <si>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</si>
  <si>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</si>
  <si>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</si>
  <si>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</si>
  <si>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</si>
  <si>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</si>
  <si>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</si>
  <si>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</si>
  <si>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</si>
  <si>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</si>
  <si>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</si>
  <si>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</si>
  <si>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</si>
  <si>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</si>
  <si>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</si>
  <si>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</si>
  <si>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</si>
  <si>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</si>
  <si>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</si>
  <si>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</si>
  <si>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</si>
  <si>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</si>
  <si>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</si>
  <si>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</si>
  <si>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</si>
  <si>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</si>
  <si>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</si>
  <si>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</si>
  <si>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</si>
  <si>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</si>
  <si>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</si>
  <si>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</si>
  <si>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</si>
  <si>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</si>
  <si>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</si>
  <si>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</si>
  <si>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</si>
  <si>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</si>
  <si>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</si>
  <si>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</si>
  <si>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</si>
  <si>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</si>
  <si>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</si>
  <si>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</si>
  <si>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</si>
  <si>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</si>
  <si>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</si>
  <si>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</si>
  <si>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</si>
  <si>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</si>
  <si>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</si>
  <si>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</si>
  <si>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</si>
  <si>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</si>
  <si>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</si>
  <si>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</si>
  <si>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</si>
  <si>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</si>
  <si>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</si>
  <si>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</si>
  <si>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</si>
  <si>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</si>
  <si>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</si>
  <si>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</si>
  <si>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</si>
  <si>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</si>
  <si>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</si>
  <si>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</si>
  <si>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</si>
  <si>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</si>
  <si>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</si>
  <si>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</si>
  <si>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</si>
  <si>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</si>
  <si>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</si>
  <si>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</si>
  <si>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</si>
  <si>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</si>
  <si>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</si>
  <si>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</si>
  <si>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</si>
  <si>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</si>
  <si>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</si>
  <si>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</si>
  <si>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</si>
  <si>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</si>
  <si>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</si>
  <si>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</si>
  <si>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</si>
  <si>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</si>
  <si>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</si>
  <si>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</si>
  <si>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</si>
  <si>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</si>
  <si>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</si>
  <si>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</si>
  <si>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</si>
  <si>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</si>
  <si>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</si>
  <si>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</si>
  <si>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</si>
  <si>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</si>
  <si>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</si>
  <si>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</si>
  <si>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</si>
  <si>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</si>
  <si>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</si>
  <si>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</si>
  <si>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</si>
  <si>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</si>
  <si>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</si>
  <si>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</si>
  <si>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</si>
  <si>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</si>
  <si>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</si>
  <si>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</si>
  <si>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</si>
  <si>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</si>
  <si>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</si>
  <si>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</si>
  <si>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</si>
  <si>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</si>
  <si>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</si>
  <si>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</si>
  <si>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</si>
  <si>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</si>
  <si>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</si>
  <si>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</si>
  <si>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</si>
  <si>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</si>
  <si>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</si>
  <si>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</si>
  <si>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</si>
  <si>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</si>
  <si>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</si>
  <si>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</si>
  <si>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</si>
  <si>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</si>
  <si>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</si>
  <si>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</si>
  <si>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</si>
  <si>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</si>
  <si>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</si>
  <si>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</si>
  <si>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</si>
  <si>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</si>
  <si>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</si>
  <si>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</si>
  <si>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</si>
  <si>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</si>
  <si>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</si>
  <si>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</si>
  <si>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</si>
  <si>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</si>
  <si>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</si>
  <si>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</si>
  <si>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</si>
  <si>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</si>
  <si>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</si>
  <si>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</si>
  <si>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</si>
  <si>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</si>
  <si>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</si>
  <si>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</si>
  <si>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</si>
  <si>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</si>
  <si>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</si>
  <si>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</si>
  <si>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</si>
  <si>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</si>
  <si>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</si>
  <si>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</si>
  <si>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</si>
  <si>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</si>
  <si>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</si>
  <si>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</si>
  <si>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</si>
  <si>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</si>
  <si>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</si>
  <si>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</si>
  <si>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</si>
  <si>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</si>
  <si>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</si>
  <si>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</si>
  <si>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</si>
  <si>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</si>
  <si>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</si>
  <si>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</si>
  <si>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</si>
  <si>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</si>
  <si>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</si>
  <si>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</si>
  <si>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</si>
  <si>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</si>
  <si>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</si>
  <si>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</si>
  <si>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</si>
  <si>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</si>
  <si>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</si>
  <si>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</si>
  <si>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</si>
  <si>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</si>
  <si>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</si>
  <si>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</si>
  <si>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</si>
  <si>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</si>
  <si>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</si>
  <si>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</si>
  <si>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</si>
  <si>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</si>
  <si>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</si>
  <si>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</si>
  <si>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</si>
  <si>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</si>
  <si>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</si>
  <si>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</si>
  <si>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</si>
  <si>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</si>
  <si>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</si>
  <si>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</si>
  <si>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</si>
  <si>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</si>
  <si>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</si>
  <si>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</si>
  <si>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</si>
  <si>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</si>
  <si>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</si>
  <si>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</si>
  <si>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</si>
  <si>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</si>
  <si>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</si>
  <si>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</si>
  <si>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</si>
  <si>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</si>
  <si>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</si>
  <si>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</si>
  <si>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</si>
  <si>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</si>
  <si>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</si>
  <si>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</si>
  <si>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</si>
  <si>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</si>
  <si>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</si>
  <si>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</si>
  <si>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</si>
  <si>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</si>
  <si>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</si>
  <si>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</si>
  <si>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</si>
  <si>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</si>
  <si>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</si>
  <si>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</si>
  <si>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</si>
  <si>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</si>
  <si>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</si>
  <si>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</si>
  <si>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</si>
  <si>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</si>
  <si>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</si>
  <si>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</si>
  <si>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</si>
  <si>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</si>
  <si>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</si>
  <si>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</si>
  <si>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</si>
  <si>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</si>
  <si>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</si>
  <si>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</si>
  <si>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</si>
  <si>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</si>
  <si>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</si>
  <si>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</si>
  <si>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</si>
  <si>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</si>
  <si>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</si>
  <si>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</si>
  <si>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</si>
  <si>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</si>
  <si>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</si>
  <si>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</si>
  <si>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</si>
  <si>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</si>
  <si>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</si>
  <si>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</si>
  <si>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</si>
  <si>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</si>
  <si>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</si>
  <si>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</si>
  <si>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</si>
  <si>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</si>
  <si>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</si>
  <si>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</si>
  <si>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</si>
  <si>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</si>
  <si>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</si>
  <si>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</si>
  <si>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</si>
  <si>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</si>
  <si>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</si>
  <si>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</si>
  <si>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</si>
  <si>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</si>
  <si>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</si>
  <si>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</si>
  <si>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</si>
  <si>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</si>
  <si>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</si>
  <si>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</si>
  <si>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</si>
  <si>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</si>
  <si>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</si>
  <si>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</si>
  <si>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</si>
  <si>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</si>
  <si>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</si>
  <si>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</si>
  <si>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</si>
  <si>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</si>
  <si>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</si>
  <si>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</si>
  <si>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</si>
  <si>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</si>
  <si>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</si>
  <si>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</si>
  <si>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</si>
  <si>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</si>
  <si>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</si>
  <si>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</si>
  <si>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</si>
  <si>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</si>
  <si>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</si>
  <si>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</si>
  <si>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</si>
  <si>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</si>
  <si>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</si>
  <si>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</si>
  <si>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</si>
  <si>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</si>
  <si>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</si>
  <si>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</si>
  <si>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</si>
  <si>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</si>
  <si>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</si>
  <si>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</si>
  <si>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</si>
  <si>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</si>
  <si>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</si>
  <si>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</si>
  <si>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</si>
  <si>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</si>
  <si>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</si>
  <si>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</si>
  <si>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</si>
  <si>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</si>
  <si>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</si>
  <si>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</si>
  <si>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</si>
  <si>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</si>
  <si>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</si>
  <si>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</si>
  <si>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</si>
  <si>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</si>
  <si>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</si>
  <si>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</si>
  <si>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</si>
  <si>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</si>
  <si>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</si>
  <si>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</si>
  <si>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</si>
  <si>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</si>
  <si>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</si>
  <si>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</si>
  <si>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</si>
  <si>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</si>
  <si>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</si>
  <si>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</si>
  <si>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</si>
  <si>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</si>
  <si>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</si>
  <si>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</si>
  <si>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</si>
  <si>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</si>
  <si>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</si>
  <si>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</si>
  <si>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</si>
  <si>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</si>
  <si>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</si>
  <si>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</si>
  <si>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</si>
  <si>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</si>
  <si>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</si>
  <si>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</si>
  <si>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</si>
  <si>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</si>
  <si>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</si>
  <si>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</si>
  <si>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</si>
  <si>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</si>
  <si>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</si>
  <si>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</si>
  <si>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</si>
  <si>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</si>
  <si>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</si>
  <si>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</si>
  <si>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</si>
  <si>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</si>
  <si>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</si>
  <si>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</si>
  <si>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</si>
  <si>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</si>
  <si>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</si>
  <si>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</si>
  <si>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</si>
  <si>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</si>
  <si>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</si>
  <si>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</si>
  <si>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</si>
  <si>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</si>
  <si>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</si>
  <si>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</si>
  <si>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</si>
  <si>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</si>
  <si>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</si>
  <si>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</si>
  <si>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</si>
  <si>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</si>
  <si>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</si>
  <si>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</si>
  <si>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</si>
  <si>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</si>
  <si>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</si>
  <si>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</si>
  <si>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</si>
  <si>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</si>
  <si>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</si>
  <si>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</si>
  <si>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</si>
  <si>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</si>
  <si>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</si>
  <si>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</si>
  <si>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</si>
  <si>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</si>
  <si>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</si>
  <si>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</si>
  <si>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</si>
  <si>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</si>
  <si>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</si>
  <si>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</si>
  <si>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</si>
  <si>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</si>
  <si>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</si>
  <si>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</si>
  <si>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</si>
  <si>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</si>
  <si>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</si>
  <si>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</si>
  <si>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</si>
  <si>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</si>
  <si>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</si>
  <si>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</si>
  <si>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</si>
  <si>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</si>
  <si>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</si>
  <si>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</si>
  <si>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</si>
  <si>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</si>
  <si>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</si>
  <si>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</si>
  <si>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</si>
  <si>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</si>
  <si>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</si>
  <si>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</si>
  <si>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</si>
  <si>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</si>
  <si>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</si>
  <si>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</si>
  <si>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</si>
  <si>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</si>
  <si>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</si>
  <si>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</si>
  <si>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</si>
  <si>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</si>
  <si>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</si>
  <si>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</si>
  <si>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</si>
  <si>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</si>
  <si>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</si>
  <si>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</si>
  <si>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</si>
  <si>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</si>
  <si>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</si>
  <si>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</si>
  <si>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</si>
  <si>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</si>
  <si>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</si>
  <si>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</si>
  <si>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</si>
  <si>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</si>
  <si>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</si>
  <si>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</si>
  <si>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</si>
  <si>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</si>
  <si>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</si>
  <si>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</si>
  <si>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</si>
  <si>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</si>
  <si>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</si>
  <si>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</si>
  <si>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</si>
  <si>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</si>
  <si>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</si>
  <si>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</si>
  <si>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</si>
  <si>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</si>
  <si>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</si>
  <si>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</si>
  <si>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</si>
  <si>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</si>
  <si>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</si>
  <si>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</si>
  <si>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</si>
  <si>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</si>
  <si>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</si>
  <si>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</si>
  <si>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</si>
  <si>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</si>
  <si>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</si>
  <si>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</si>
  <si>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</si>
  <si>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</si>
  <si>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</si>
  <si>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</si>
  <si>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</si>
  <si>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</si>
  <si>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</si>
  <si>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</si>
  <si>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</si>
  <si>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</si>
  <si>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</si>
  <si>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</si>
  <si>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</si>
  <si>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</si>
  <si>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</si>
  <si>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</si>
  <si>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</si>
  <si>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</si>
  <si>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</si>
  <si>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</si>
  <si>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</si>
  <si>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</si>
  <si>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</si>
  <si>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</si>
  <si>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</si>
  <si>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</si>
  <si>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</si>
  <si>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</si>
  <si>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</si>
  <si>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</si>
  <si>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</si>
  <si>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</si>
  <si>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</si>
  <si>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</si>
  <si>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</si>
  <si>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</si>
  <si>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</si>
  <si>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</si>
  <si>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</si>
  <si>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</si>
  <si>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</si>
  <si>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</si>
  <si>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</si>
  <si>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</si>
  <si>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</si>
  <si>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</si>
  <si>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</si>
  <si>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</si>
  <si>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</si>
  <si>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</si>
  <si>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</si>
  <si>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</si>
  <si>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</si>
  <si>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</si>
  <si>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</si>
  <si>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</si>
  <si>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</si>
  <si>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</si>
  <si>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</si>
  <si>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</si>
  <si>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</si>
  <si>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</si>
  <si>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</si>
  <si>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</si>
  <si>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</si>
  <si>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</si>
  <si>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</si>
  <si>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</si>
  <si>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</si>
  <si>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</si>
  <si>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</si>
  <si>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</si>
  <si>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</si>
  <si>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</si>
  <si>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</si>
  <si>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</si>
  <si>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</si>
  <si>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</si>
  <si>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</si>
  <si>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</si>
  <si>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</si>
  <si>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</si>
  <si>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</si>
  <si>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</si>
  <si>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</si>
  <si>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</si>
  <si>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</si>
  <si>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</si>
  <si>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</si>
  <si>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</si>
  <si>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</si>
  <si>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</si>
  <si>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</si>
  <si>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</si>
  <si>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</si>
  <si>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</si>
  <si>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</si>
  <si>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</si>
  <si>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</si>
  <si>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</si>
  <si>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</si>
  <si>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</si>
  <si>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</si>
  <si>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</si>
  <si>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</si>
  <si>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</si>
  <si>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</si>
  <si>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</si>
  <si>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</si>
  <si>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</si>
  <si>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</si>
  <si>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</si>
  <si>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</si>
  <si>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</si>
  <si>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</si>
  <si>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</si>
  <si>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</si>
  <si>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</si>
  <si>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</si>
  <si>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</si>
  <si>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</si>
  <si>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</si>
  <si>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</si>
  <si>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</si>
  <si>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</si>
  <si>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</si>
  <si>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</si>
  <si>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</si>
  <si>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</si>
  <si>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</si>
  <si>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</si>
  <si>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</si>
  <si>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</si>
  <si>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</si>
  <si>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</si>
  <si>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</si>
  <si>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</si>
  <si>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</si>
  <si>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</si>
  <si>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</si>
  <si>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</si>
  <si>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</si>
  <si>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</si>
  <si>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</si>
  <si>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</si>
  <si>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</si>
  <si>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</si>
  <si>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</si>
  <si>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</si>
  <si>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</si>
  <si>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</si>
  <si>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</si>
  <si>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</si>
  <si>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</si>
  <si>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</si>
  <si>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</si>
  <si>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</si>
  <si>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</si>
  <si>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</si>
  <si>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</si>
  <si>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</si>
  <si>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</si>
  <si>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</si>
  <si>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</si>
  <si>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</si>
  <si>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</si>
  <si>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</si>
  <si>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</si>
  <si>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</si>
  <si>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</si>
  <si>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</si>
  <si>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</si>
  <si>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</si>
  <si>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</si>
  <si>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</si>
  <si>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</si>
  <si>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</si>
  <si>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</si>
  <si>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</si>
  <si>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</si>
  <si>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</si>
  <si>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</si>
  <si>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</si>
  <si>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</si>
  <si>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</si>
  <si>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</si>
  <si>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</si>
  <si>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</si>
  <si>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</si>
  <si>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</si>
  <si>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</si>
  <si>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</si>
  <si>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</si>
  <si>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</si>
  <si>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</si>
  <si>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</si>
  <si>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</si>
  <si>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</si>
  <si>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</si>
  <si>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</si>
  <si>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</si>
  <si>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</si>
  <si>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</si>
  <si>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</si>
  <si>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</si>
  <si>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</si>
  <si>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</si>
  <si>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</si>
  <si>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</si>
  <si>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</si>
  <si>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</si>
  <si>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</si>
  <si>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</si>
  <si>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</si>
  <si>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</si>
  <si>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</si>
  <si>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</si>
  <si>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</si>
  <si>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</si>
  <si>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</si>
  <si>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</si>
  <si>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</si>
  <si>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</si>
  <si>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</si>
  <si>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</si>
  <si>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</si>
  <si>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</si>
  <si>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</si>
  <si>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</si>
  <si>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</si>
  <si>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</si>
  <si>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</si>
  <si>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</si>
  <si>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</si>
  <si>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</si>
  <si>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</si>
  <si>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</si>
  <si>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</si>
  <si>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</si>
  <si>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</si>
  <si>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</si>
  <si>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</si>
  <si>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</si>
  <si>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</si>
  <si>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</si>
  <si>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</si>
  <si>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</si>
  <si>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</si>
  <si>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</si>
  <si>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</si>
  <si>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</si>
  <si>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</si>
  <si>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</si>
  <si>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</si>
  <si>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</si>
  <si>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</si>
  <si>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</si>
  <si>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</si>
  <si>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</si>
  <si>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</si>
  <si>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</si>
  <si>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</si>
  <si>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</si>
  <si>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</si>
  <si>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</si>
  <si>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</si>
  <si>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</si>
  <si>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</si>
  <si>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</si>
  <si>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</si>
  <si>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</si>
  <si>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</si>
  <si>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</si>
  <si>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</si>
  <si>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</si>
  <si>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</si>
  <si>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</si>
  <si>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</si>
  <si>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</si>
  <si>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</si>
  <si>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</si>
  <si>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</si>
  <si>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</si>
  <si>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</si>
  <si>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</si>
  <si>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</si>
  <si>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</si>
  <si>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</si>
  <si>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</si>
  <si>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</si>
  <si>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</si>
  <si>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</si>
  <si>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</si>
  <si>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</si>
  <si>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</si>
  <si>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</si>
  <si>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</si>
  <si>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</si>
  <si>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</si>
  <si>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</si>
  <si>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</si>
  <si>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</si>
  <si>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</si>
  <si>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</si>
  <si>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</si>
  <si>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</si>
  <si>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</si>
  <si>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</si>
  <si>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</si>
  <si>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</si>
  <si>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</si>
  <si>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</si>
  <si>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</si>
  <si>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</si>
  <si>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</si>
  <si>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</si>
  <si>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</si>
  <si>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</si>
  <si>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</si>
  <si>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</si>
  <si>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</si>
  <si>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</si>
  <si>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</si>
  <si>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</si>
  <si>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</si>
  <si>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</si>
  <si>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</si>
  <si>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</si>
  <si>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</si>
  <si>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</si>
  <si>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</si>
  <si>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</si>
  <si>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</si>
  <si>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</si>
  <si>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</si>
  <si>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</si>
  <si>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</si>
  <si>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</si>
  <si>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</si>
  <si>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</si>
  <si>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</si>
  <si>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</si>
  <si>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</si>
  <si>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</si>
  <si>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</si>
  <si>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</si>
  <si>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</si>
  <si>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</si>
  <si>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</si>
  <si>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</si>
  <si>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</si>
  <si>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</si>
  <si>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</si>
  <si>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</si>
  <si>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</si>
  <si>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</si>
  <si>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</si>
  <si>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</si>
  <si>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</si>
  <si>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</si>
  <si>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</si>
  <si>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</si>
  <si>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</si>
  <si>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</si>
  <si>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</si>
  <si>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</si>
  <si>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</si>
  <si>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</si>
  <si>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</si>
  <si>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</si>
  <si>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</si>
  <si>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</si>
  <si>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</si>
  <si>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</si>
  <si>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</si>
  <si>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</si>
  <si>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</si>
  <si>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</si>
  <si>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</si>
  <si>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</si>
  <si>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</si>
  <si>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</si>
  <si>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</si>
  <si>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</si>
  <si>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</si>
  <si>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</si>
  <si>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</si>
  <si>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</si>
  <si>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</si>
  <si>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</si>
  <si>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</si>
  <si>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</si>
  <si>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</si>
  <si>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</si>
  <si>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</si>
  <si>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</si>
  <si>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</si>
  <si>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</si>
  <si>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</si>
  <si>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</si>
  <si>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</si>
  <si>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</si>
  <si>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</si>
  <si>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</si>
  <si>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</si>
  <si>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</si>
  <si>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</si>
  <si>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</si>
  <si>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</si>
  <si>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</si>
  <si>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</si>
  <si>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</si>
  <si>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</si>
  <si>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</si>
  <si>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</si>
  <si>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</si>
  <si>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</si>
  <si>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</si>
  <si>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</si>
  <si>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</si>
  <si>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</si>
  <si>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</si>
  <si>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</si>
  <si>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</si>
  <si>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</si>
  <si>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</si>
  <si>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</si>
  <si>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</si>
  <si>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</si>
  <si>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</si>
  <si>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</si>
  <si>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</si>
  <si>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</si>
  <si>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</si>
  <si>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</si>
  <si>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</si>
  <si>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</si>
  <si>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</si>
  <si>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</si>
  <si>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</si>
  <si>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</si>
  <si>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</si>
  <si>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</si>
  <si>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</si>
  <si>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</si>
  <si>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</si>
  <si>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</si>
  <si>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</si>
  <si>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</si>
  <si>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</si>
  <si>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</si>
  <si>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</si>
  <si>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</si>
  <si>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</si>
  <si>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</si>
  <si>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</si>
  <si>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</si>
  <si>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</si>
  <si>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</si>
  <si>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</si>
  <si>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</si>
  <si>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</si>
  <si>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</si>
  <si>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</si>
  <si>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</si>
  <si>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</si>
  <si>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</si>
  <si>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</si>
  <si>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</si>
  <si>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</si>
  <si>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</si>
  <si>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</si>
  <si>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</si>
  <si>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</si>
  <si>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</si>
  <si>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</si>
  <si>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</si>
  <si>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</si>
  <si>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</si>
  <si>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</si>
  <si>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</si>
  <si>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</si>
  <si>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</si>
  <si>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</si>
  <si>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</si>
  <si>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</si>
  <si>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</si>
  <si>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</si>
  <si>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</si>
  <si>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</si>
  <si>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</si>
  <si>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</si>
  <si>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</si>
  <si>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</si>
  <si>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</si>
  <si>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</si>
  <si>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</si>
  <si>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</si>
  <si>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</si>
  <si>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</si>
  <si>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</si>
  <si>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</si>
  <si>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</si>
  <si>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</si>
  <si>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</si>
  <si>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</si>
  <si>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</si>
  <si>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</si>
  <si>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</si>
  <si>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</si>
  <si>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</si>
  <si>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</si>
  <si>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</si>
  <si>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</si>
  <si>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</si>
  <si>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</si>
  <si>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</si>
  <si>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</si>
  <si>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</si>
  <si>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</si>
  <si>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</si>
  <si>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</si>
  <si>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</si>
  <si>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</si>
  <si>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</si>
  <si>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</si>
  <si>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</si>
  <si>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</si>
  <si>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</si>
  <si>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</si>
  <si>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</si>
  <si>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</si>
  <si>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</si>
  <si>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</si>
  <si>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</si>
  <si>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</si>
  <si>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</si>
  <si>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</si>
  <si>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</si>
  <si>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</si>
  <si>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</si>
  <si>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</si>
  <si>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</si>
  <si>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</si>
  <si>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</si>
  <si>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</si>
  <si>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</si>
  <si>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</si>
  <si>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</si>
  <si>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</si>
  <si>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</si>
  <si>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</si>
  <si>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</si>
  <si>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</si>
  <si>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</si>
  <si>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</si>
  <si>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</si>
  <si>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</si>
  <si>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</si>
  <si>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</si>
  <si>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</si>
  <si>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</si>
  <si>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</si>
  <si>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</si>
  <si>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</si>
  <si>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</si>
  <si>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</si>
  <si>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</si>
  <si>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</si>
  <si>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</si>
  <si>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</si>
  <si>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</si>
  <si>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</si>
  <si>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</si>
  <si>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</si>
  <si>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</si>
  <si>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</si>
  <si>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</si>
  <si>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</si>
  <si>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</si>
  <si>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</si>
  <si>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</si>
  <si>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</si>
  <si>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</si>
  <si>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</si>
  <si>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</si>
  <si>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</si>
  <si>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</si>
  <si>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</si>
  <si>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</si>
  <si>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</si>
  <si>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</si>
  <si>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</si>
  <si>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</si>
  <si>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</si>
  <si>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</si>
  <si>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</si>
  <si>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</si>
  <si>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</si>
  <si>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</si>
  <si>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</si>
  <si>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</si>
  <si>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</si>
  <si>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</si>
  <si>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</si>
  <si>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</si>
  <si>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</si>
  <si>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</si>
  <si>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</si>
  <si>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</si>
  <si>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</si>
  <si>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</si>
  <si>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</si>
  <si>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</si>
  <si>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</si>
  <si>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</si>
  <si>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</si>
  <si>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</si>
  <si>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</si>
  <si>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</si>
  <si>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</si>
  <si>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</si>
  <si>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</si>
  <si>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</si>
  <si>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</si>
  <si>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</si>
  <si>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</si>
  <si>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</si>
  <si>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</si>
  <si>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</si>
  <si>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</si>
  <si>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</si>
  <si>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</si>
  <si>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</si>
  <si>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</si>
  <si>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</si>
  <si>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</si>
  <si>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</si>
  <si>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</si>
  <si>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</si>
  <si>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</si>
  <si>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</si>
  <si>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</si>
  <si>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</si>
  <si>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</si>
  <si>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</si>
  <si>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</si>
  <si>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</si>
  <si>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</si>
  <si>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</si>
  <si>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</si>
  <si>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</si>
  <si>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</si>
  <si>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</si>
  <si>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</si>
  <si>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</si>
  <si>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</si>
  <si>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</si>
  <si>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</si>
  <si>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</si>
  <si>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</si>
  <si>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</si>
  <si>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</si>
  <si>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</si>
  <si>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</si>
  <si>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</si>
  <si>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</si>
  <si>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</si>
  <si>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</si>
  <si>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</si>
  <si>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</si>
  <si>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</si>
  <si>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</si>
  <si>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</si>
  <si>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</si>
  <si>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</si>
  <si>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</si>
  <si>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</si>
  <si>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</si>
  <si>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</si>
  <si>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</si>
  <si>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</si>
  <si>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</si>
  <si>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</si>
  <si>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</si>
  <si>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</si>
  <si>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</si>
  <si>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</si>
  <si>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</si>
  <si>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</si>
  <si>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</si>
  <si>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</si>
  <si>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</si>
  <si>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</si>
  <si>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</si>
  <si>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</si>
  <si>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</si>
  <si>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</si>
  <si>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</si>
  <si>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</si>
  <si>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</si>
  <si>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</si>
  <si>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</si>
  <si>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</si>
  <si>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</si>
  <si>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</si>
  <si>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</si>
  <si>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</si>
  <si>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</si>
  <si>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</si>
  <si>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</si>
  <si>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</si>
  <si>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</si>
  <si>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</si>
  <si>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</si>
  <si>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</si>
  <si>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</si>
  <si>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</si>
  <si>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</si>
  <si>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</si>
  <si>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</si>
  <si>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</si>
  <si>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</si>
  <si>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</si>
  <si>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</si>
  <si>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</si>
  <si>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</si>
  <si>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</si>
  <si>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</si>
  <si>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</si>
  <si>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</si>
  <si>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</si>
  <si>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</si>
  <si>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</si>
  <si>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</si>
  <si>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</si>
  <si>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</si>
  <si>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</si>
  <si>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</si>
  <si>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</si>
  <si>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</si>
  <si>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</si>
  <si>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</si>
  <si>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</si>
  <si>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</si>
  <si>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</si>
  <si>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</si>
  <si>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</si>
  <si>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</si>
  <si>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</si>
  <si>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</si>
  <si>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</si>
  <si>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</si>
  <si>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</si>
  <si>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</si>
  <si>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</si>
  <si>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</si>
  <si>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</si>
  <si>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</si>
  <si>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</si>
  <si>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</si>
  <si>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</si>
  <si>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</si>
  <si>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</si>
  <si>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</si>
  <si>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</si>
  <si>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</si>
  <si>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</si>
  <si>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</si>
  <si>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</si>
  <si>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</si>
  <si>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</si>
  <si>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</si>
  <si>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</si>
  <si>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</si>
  <si>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</si>
  <si>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</si>
  <si>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</si>
  <si>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</si>
  <si>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</si>
  <si>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</si>
  <si>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</si>
  <si>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</si>
  <si>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</si>
  <si>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</si>
  <si>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</si>
  <si>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</si>
  <si>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</si>
  <si>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</si>
  <si>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</si>
  <si>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</si>
  <si>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</si>
  <si>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</si>
  <si>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</si>
  <si>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</si>
  <si>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</si>
  <si>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</si>
  <si>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</si>
  <si>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</si>
  <si>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</si>
  <si>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</si>
  <si>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</si>
  <si>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</si>
  <si>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</si>
  <si>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</si>
  <si>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</si>
  <si>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</si>
  <si>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</si>
  <si>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</si>
  <si>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</si>
  <si>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</si>
  <si>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</si>
  <si>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</si>
  <si>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</si>
  <si>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</si>
  <si>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</si>
  <si>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</si>
  <si>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</si>
  <si>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</si>
  <si>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</si>
  <si>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</si>
  <si>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</si>
  <si>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</si>
  <si>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</si>
  <si>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</si>
  <si>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</si>
  <si>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</si>
  <si>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</si>
  <si>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</si>
  <si>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</si>
  <si>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</si>
  <si>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</si>
  <si>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</si>
  <si>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</si>
  <si>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</si>
  <si>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</si>
  <si>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</si>
  <si>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</si>
  <si>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</si>
  <si>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</si>
  <si>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</si>
  <si>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</si>
  <si>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</si>
  <si>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</si>
  <si>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</si>
  <si>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</si>
  <si>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</si>
  <si>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</si>
  <si>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</si>
  <si>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</si>
  <si>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</si>
  <si>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</si>
  <si>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</si>
  <si>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</si>
  <si>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</si>
  <si>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</si>
  <si>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</si>
  <si>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</si>
  <si>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</si>
  <si>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</si>
  <si>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</si>
  <si>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</si>
  <si>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</si>
  <si>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</si>
  <si>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</si>
  <si>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</si>
  <si>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</si>
  <si>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</si>
  <si>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</si>
  <si>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</si>
  <si>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</si>
  <si>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</si>
  <si>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</si>
  <si>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</si>
  <si>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</si>
  <si>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</si>
  <si>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</si>
  <si>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</si>
  <si>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</si>
  <si>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</si>
  <si>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</si>
  <si>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</si>
  <si>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</si>
  <si>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</si>
  <si>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</si>
  <si>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</si>
  <si>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</si>
  <si>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</si>
  <si>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</si>
  <si>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</si>
  <si>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</si>
  <si>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</si>
  <si>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</si>
  <si>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</si>
  <si>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</si>
  <si>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</si>
  <si>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</si>
  <si>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</si>
  <si>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</si>
  <si>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</si>
  <si>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</si>
  <si>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</si>
  <si>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</si>
  <si>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</si>
  <si>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</si>
  <si>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</si>
  <si>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</si>
  <si>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</si>
  <si>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</si>
  <si>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</si>
  <si>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</si>
  <si>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</si>
  <si>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</si>
  <si>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</si>
  <si>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</si>
  <si>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</si>
  <si>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</si>
  <si>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</si>
  <si>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</si>
  <si>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</si>
  <si>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</si>
  <si>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</si>
  <si>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</si>
  <si>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</si>
  <si>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</si>
  <si>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</si>
  <si>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</si>
  <si>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</si>
  <si>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</si>
  <si>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</si>
  <si>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</si>
  <si>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</si>
  <si>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</si>
  <si>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</si>
  <si>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</si>
  <si>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</si>
  <si>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</si>
  <si>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</si>
  <si>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</si>
  <si>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</si>
  <si>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</si>
  <si>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</si>
  <si>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</si>
  <si>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</si>
  <si>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</si>
  <si>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</si>
  <si>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</si>
  <si>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</si>
  <si>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</si>
  <si>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</si>
  <si>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</si>
  <si>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</si>
  <si>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</si>
  <si>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</si>
  <si>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</si>
  <si>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</si>
  <si>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</si>
  <si>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</si>
  <si>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</si>
  <si>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</si>
  <si>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</si>
  <si>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</si>
  <si>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</si>
  <si>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</si>
  <si>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</si>
  <si>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</si>
  <si>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</si>
  <si>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</si>
  <si>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</si>
  <si>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</si>
  <si>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</si>
  <si>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</si>
  <si>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</si>
  <si>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</si>
  <si>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</si>
  <si>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</si>
  <si>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</si>
  <si>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</si>
  <si>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</si>
  <si>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</si>
  <si>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</si>
  <si>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</si>
  <si>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</si>
  <si>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</si>
  <si>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</si>
  <si>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</si>
  <si>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</si>
  <si>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</si>
  <si>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</si>
  <si>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</si>
  <si>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</si>
  <si>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</si>
  <si>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</si>
  <si>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</si>
  <si>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</si>
  <si>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</si>
  <si>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</si>
  <si>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</si>
  <si>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</si>
  <si>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</si>
  <si>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</si>
  <si>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</si>
  <si>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</si>
  <si>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</si>
  <si>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</si>
  <si>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</si>
  <si>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</si>
  <si>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</si>
  <si>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</si>
  <si>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</si>
  <si>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</si>
  <si>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</si>
  <si>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</si>
  <si>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</si>
  <si>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</si>
  <si>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</si>
  <si>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</si>
  <si>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</si>
  <si>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</si>
  <si>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</si>
  <si>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</si>
  <si>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</si>
  <si>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</si>
  <si>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</si>
  <si>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</si>
  <si>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</si>
  <si>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</si>
  <si>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</si>
  <si>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</si>
  <si>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</si>
  <si>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</si>
  <si>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</si>
  <si>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</si>
  <si>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</si>
  <si>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</si>
  <si>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</si>
  <si>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</si>
  <si>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</si>
  <si>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</si>
  <si>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</si>
  <si>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</si>
  <si>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</si>
  <si>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</si>
  <si>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</si>
  <si>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</si>
  <si>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</si>
  <si>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</si>
  <si>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</si>
  <si>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</si>
  <si>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</si>
  <si>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</si>
  <si>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</si>
  <si>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</si>
  <si>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</si>
  <si>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</si>
  <si>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</si>
  <si>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</si>
  <si>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</si>
  <si>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</si>
  <si>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</si>
  <si>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</si>
  <si>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</si>
  <si>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</si>
  <si>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</si>
  <si>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</si>
  <si>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</si>
  <si>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</si>
  <si>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</si>
  <si>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</si>
  <si>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</si>
  <si>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</si>
  <si>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</si>
  <si>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</si>
  <si>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</si>
  <si>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</si>
  <si>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</si>
  <si>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</si>
  <si>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</si>
  <si>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</si>
  <si>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</si>
  <si>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</si>
  <si>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</si>
  <si>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</si>
  <si>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</si>
  <si>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</si>
  <si>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</si>
  <si>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</si>
  <si>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</si>
  <si>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</si>
  <si>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</si>
  <si>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</si>
  <si>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</si>
  <si>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</si>
  <si>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</si>
  <si>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</si>
  <si>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</si>
  <si>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</si>
  <si>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</si>
  <si>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</si>
  <si>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</si>
  <si>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</si>
  <si>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</si>
  <si>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</si>
  <si>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</si>
  <si>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</si>
  <si>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</si>
  <si>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</si>
  <si>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</si>
  <si>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</si>
  <si>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</si>
  <si>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</si>
  <si>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</si>
  <si>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</si>
  <si>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</si>
  <si>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</si>
  <si>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</si>
  <si>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</si>
  <si>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</si>
  <si>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</si>
  <si>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</si>
  <si>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</si>
  <si>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</si>
  <si>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</si>
  <si>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</si>
  <si>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</si>
  <si>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</si>
  <si>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</si>
  <si>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</si>
  <si>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</si>
  <si>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</si>
  <si>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</si>
  <si>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</si>
  <si>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</si>
  <si>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</si>
  <si>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</si>
  <si>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</si>
  <si>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</si>
  <si>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</si>
  <si>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</si>
  <si>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</si>
  <si>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</si>
  <si>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</si>
  <si>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</si>
  <si>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</si>
  <si>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</si>
  <si>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</si>
  <si>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</si>
  <si>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</si>
  <si>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</si>
  <si>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</si>
  <si>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</si>
  <si>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</si>
  <si>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</si>
  <si>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</si>
  <si>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</si>
  <si>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</si>
  <si>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</si>
  <si>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</si>
  <si>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</si>
  <si>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</si>
  <si>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</si>
  <si>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</si>
  <si>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</si>
  <si>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</si>
  <si>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</si>
  <si>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</si>
  <si>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</si>
  <si>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</si>
  <si>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</si>
  <si>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</si>
  <si>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</si>
  <si>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</si>
  <si>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</si>
  <si>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</si>
  <si>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</si>
  <si>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</si>
  <si>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</si>
  <si>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</si>
  <si>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</si>
  <si>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</si>
  <si>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</si>
  <si>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</si>
  <si>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</si>
  <si>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</si>
  <si>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</si>
  <si>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</si>
  <si>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</si>
  <si>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</si>
  <si>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</si>
  <si>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</si>
  <si>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</si>
  <si>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</si>
  <si>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</si>
  <si>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</si>
  <si>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</si>
  <si>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</si>
  <si>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</si>
  <si>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</si>
  <si>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</si>
  <si>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</si>
  <si>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</si>
  <si>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</si>
  <si>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</si>
  <si>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</si>
  <si>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</si>
  <si>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</si>
  <si>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</si>
  <si>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</si>
  <si>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</si>
  <si>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</si>
  <si>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</si>
  <si>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</si>
  <si>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</si>
  <si>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</si>
  <si>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</si>
  <si>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</si>
  <si>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</si>
  <si>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</si>
  <si>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</si>
  <si>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</si>
  <si>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</si>
  <si>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</si>
  <si>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</si>
  <si>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</si>
  <si>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</si>
  <si>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</si>
  <si>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</si>
  <si>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</si>
  <si>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</si>
  <si>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</si>
  <si>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</si>
  <si>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</si>
  <si>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</si>
  <si>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</si>
  <si>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</si>
  <si>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</si>
  <si>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</si>
  <si>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</si>
  <si>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</si>
  <si>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</si>
  <si>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</si>
  <si>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</si>
  <si>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</si>
  <si>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</si>
  <si>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</si>
  <si>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</si>
  <si>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</si>
  <si>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</si>
  <si>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</si>
  <si>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</si>
  <si>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</si>
  <si>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</si>
  <si>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</si>
  <si>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</si>
  <si>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</si>
  <si>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</si>
  <si>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</si>
  <si>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</si>
  <si>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</si>
  <si>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</si>
  <si>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</si>
  <si>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</si>
  <si>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</si>
  <si>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</si>
  <si>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</si>
  <si>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</si>
  <si>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</si>
  <si>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</si>
  <si>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</si>
  <si>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</si>
  <si>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</si>
  <si>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</si>
  <si>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</si>
  <si>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</si>
  <si>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</si>
  <si>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</si>
  <si>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</si>
  <si>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</si>
  <si>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</si>
  <si>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</si>
  <si>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</si>
  <si>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</si>
  <si>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</si>
  <si>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</si>
  <si>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</si>
  <si>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</si>
  <si>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</si>
  <si>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</si>
  <si>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</si>
  <si>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</si>
  <si>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</si>
  <si>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</si>
  <si>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</si>
  <si>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</si>
  <si>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</si>
  <si>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</si>
  <si>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</si>
  <si>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</si>
  <si>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</si>
  <si>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</si>
  <si>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</si>
  <si>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</si>
  <si>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</si>
  <si>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</si>
  <si>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</si>
  <si>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</si>
  <si>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</si>
  <si>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</si>
  <si>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</si>
  <si>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</si>
  <si>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</si>
  <si>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</si>
  <si>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</si>
  <si>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</si>
  <si>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</si>
  <si>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</si>
  <si>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</si>
  <si>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</si>
  <si>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</si>
  <si>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</si>
  <si>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</si>
  <si>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</si>
  <si>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</si>
  <si>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</si>
  <si>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</si>
  <si>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</si>
  <si>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</si>
  <si>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</si>
  <si>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</si>
  <si>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</si>
  <si>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</si>
  <si>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</si>
  <si>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</si>
  <si>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</si>
  <si>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</si>
  <si>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</si>
  <si>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</si>
  <si>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</si>
  <si>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</si>
  <si>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</si>
  <si>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</si>
  <si>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</si>
  <si>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</si>
  <si>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</si>
  <si>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</si>
  <si>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</si>
  <si>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</si>
  <si>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</si>
  <si>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</si>
  <si>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</si>
  <si>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</si>
  <si>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</si>
  <si>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</si>
  <si>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</si>
  <si>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</si>
  <si>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</si>
  <si>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</si>
  <si>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</si>
  <si>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</si>
  <si>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</si>
  <si>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</si>
  <si>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</si>
  <si>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</si>
  <si>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</si>
  <si>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</si>
  <si>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</si>
  <si>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</si>
  <si>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</si>
  <si>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</si>
  <si>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</si>
  <si>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</si>
  <si>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</si>
  <si>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</si>
  <si>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</si>
  <si>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</si>
  <si>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</si>
  <si>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</si>
  <si>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</si>
  <si>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</si>
  <si>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</si>
  <si>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</si>
  <si>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</si>
  <si>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</si>
  <si>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</si>
  <si>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</si>
  <si>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</si>
  <si>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</si>
  <si>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</si>
  <si>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</si>
  <si>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</si>
  <si>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</si>
  <si>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</si>
  <si>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</si>
  <si>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</si>
  <si>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</si>
  <si>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</si>
  <si>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</si>
  <si>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</si>
  <si>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</si>
  <si>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</si>
  <si>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</si>
  <si>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</si>
  <si>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</si>
  <si>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</si>
  <si>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</si>
  <si>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</si>
  <si>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</si>
  <si>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</si>
  <si>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</si>
  <si>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</si>
  <si>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</si>
  <si>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</si>
  <si>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</si>
  <si>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</si>
  <si>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</si>
  <si>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</si>
  <si>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</si>
  <si>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</si>
  <si>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</si>
  <si>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</si>
  <si>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</si>
  <si>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</si>
  <si>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</si>
  <si>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</si>
  <si>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</si>
  <si>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</si>
  <si>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</si>
  <si>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</si>
  <si>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</si>
  <si>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</si>
  <si>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</si>
  <si>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</si>
  <si>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</si>
  <si>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</si>
  <si>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</si>
  <si>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</si>
  <si>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</si>
  <si>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</si>
  <si>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</si>
  <si>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</si>
  <si>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</si>
  <si>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</si>
  <si>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</si>
  <si>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</si>
  <si>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</si>
  <si>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</si>
  <si>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</si>
  <si>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</si>
  <si>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</si>
  <si>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</si>
  <si>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</si>
  <si>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</si>
  <si>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</si>
  <si>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</si>
  <si>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</si>
  <si>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</si>
  <si>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</si>
  <si>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</si>
  <si>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</si>
  <si>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</si>
  <si>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</si>
  <si>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</si>
  <si>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</si>
  <si>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</si>
  <si>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</si>
  <si>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</si>
  <si>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</si>
  <si>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</si>
  <si>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</si>
  <si>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</si>
  <si>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</si>
  <si>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</si>
  <si>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</si>
  <si>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</si>
  <si>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</si>
  <si>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</si>
  <si>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</si>
  <si>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</si>
  <si>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</si>
  <si>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</si>
  <si>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</si>
  <si>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</si>
  <si>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</si>
  <si>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</si>
  <si>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</si>
  <si>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</si>
  <si>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</si>
  <si>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</si>
  <si>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</si>
  <si>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</si>
  <si>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</si>
  <si>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</si>
  <si>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</si>
  <si>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</si>
  <si>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</si>
  <si>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</si>
  <si>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</si>
  <si>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</si>
  <si>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</si>
  <si>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</si>
  <si>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</si>
  <si>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</si>
  <si>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</si>
  <si>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</si>
  <si>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</si>
  <si>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</si>
  <si>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</si>
  <si>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</si>
  <si>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</si>
  <si>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</si>
  <si>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</si>
  <si>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</si>
  <si>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</si>
  <si>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</si>
  <si>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</si>
  <si>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</si>
  <si>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</si>
  <si>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</si>
  <si>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</si>
  <si>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</si>
  <si>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</si>
  <si>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</si>
  <si>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</si>
  <si>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</si>
  <si>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</si>
  <si>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</si>
  <si>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</si>
  <si>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</si>
  <si>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</si>
  <si>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</si>
  <si>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</si>
  <si>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</si>
  <si>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</si>
  <si>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</si>
  <si>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</si>
  <si>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</si>
  <si>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</si>
  <si>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</si>
  <si>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</si>
  <si>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</si>
  <si>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</si>
  <si>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</si>
  <si>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</si>
  <si>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</si>
  <si>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</si>
  <si>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</si>
  <si>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</si>
  <si>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</si>
  <si>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</si>
  <si>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</si>
  <si>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</si>
  <si>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</si>
  <si>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</si>
  <si>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</si>
  <si>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</si>
  <si>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</si>
  <si>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</si>
  <si>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</si>
  <si>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</si>
  <si>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</si>
  <si>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</si>
  <si>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</si>
  <si>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</si>
  <si>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</si>
  <si>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</si>
  <si>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</si>
  <si>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</si>
  <si>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</si>
  <si>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</si>
  <si>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</si>
  <si>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</si>
  <si>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</si>
  <si>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</si>
  <si>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</si>
  <si>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</si>
  <si>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</si>
  <si>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</si>
  <si>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</si>
  <si>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</si>
  <si>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</si>
  <si>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</si>
  <si>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</si>
  <si>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</si>
  <si>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</si>
  <si>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</si>
  <si>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</si>
  <si>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</si>
  <si>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</si>
  <si>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</si>
  <si>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</si>
  <si>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</si>
  <si>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</si>
  <si>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</si>
  <si>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</si>
  <si>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</si>
  <si>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</si>
  <si>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</si>
  <si>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</si>
  <si>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</si>
  <si>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</si>
  <si>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</si>
  <si>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</si>
  <si>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</si>
  <si>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</si>
  <si>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</si>
  <si>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</si>
  <si>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</si>
  <si>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</si>
  <si>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</si>
  <si>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</si>
  <si>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</si>
  <si>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</si>
  <si>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</si>
  <si>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</si>
  <si>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</si>
  <si>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</si>
  <si>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</si>
  <si>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</si>
  <si>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</si>
  <si>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</si>
  <si>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</si>
  <si>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</si>
  <si>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</si>
  <si>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</si>
  <si>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</si>
  <si>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</si>
  <si>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</si>
  <si>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</si>
  <si>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</si>
  <si>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</si>
  <si>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</si>
  <si>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</si>
  <si>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</si>
  <si>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</si>
  <si>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</si>
  <si>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</si>
  <si>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</si>
  <si>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</si>
  <si>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</si>
  <si>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</si>
  <si>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</si>
  <si>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</si>
  <si>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</si>
  <si>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</si>
  <si>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</si>
  <si>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</si>
  <si>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</si>
  <si>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</si>
  <si>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</si>
  <si>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</si>
  <si>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</si>
  <si>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</si>
  <si>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</si>
  <si>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</si>
  <si>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</si>
  <si>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</si>
  <si>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</si>
  <si>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</si>
  <si>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</si>
  <si>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</si>
  <si>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</si>
  <si>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</si>
  <si>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</si>
  <si>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</si>
  <si>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</si>
  <si>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</si>
  <si>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</si>
  <si>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</si>
  <si>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</si>
  <si>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</si>
  <si>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</si>
  <si>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</si>
  <si>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</si>
  <si>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</si>
  <si>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</si>
  <si>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</si>
  <si>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</si>
  <si>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</si>
  <si>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</si>
  <si>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</si>
  <si>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</si>
  <si>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</si>
  <si>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</si>
  <si>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</si>
  <si>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</si>
  <si>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</si>
  <si>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</si>
  <si>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</si>
  <si>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</si>
  <si>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</si>
  <si>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</si>
  <si>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</si>
  <si>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</si>
  <si>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</si>
  <si>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</si>
  <si>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</si>
  <si>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</si>
  <si>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</si>
  <si>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</si>
  <si>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</si>
  <si>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</si>
  <si>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</si>
  <si>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</si>
  <si>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</si>
  <si>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</si>
  <si>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</si>
  <si>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</si>
  <si>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</si>
  <si>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</si>
  <si>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</si>
  <si>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</si>
  <si>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</si>
  <si>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</si>
  <si>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</si>
  <si>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</si>
  <si>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</si>
  <si>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</si>
  <si>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</si>
  <si>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</si>
  <si>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</si>
  <si>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</si>
  <si>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</si>
  <si>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</si>
  <si>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</si>
  <si>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</si>
  <si>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</si>
  <si>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</si>
  <si>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</si>
  <si>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</si>
  <si>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</si>
  <si>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</si>
  <si>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</si>
  <si>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</si>
  <si>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</si>
  <si>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</si>
  <si>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</si>
  <si>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</si>
  <si>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</si>
  <si>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</si>
  <si>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</si>
  <si>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</si>
  <si>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</si>
  <si>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</si>
  <si>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</si>
  <si>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</si>
  <si>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</si>
  <si>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</si>
  <si>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</si>
  <si>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</si>
  <si>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</si>
  <si>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</si>
  <si>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</si>
  <si>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</si>
  <si>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</si>
  <si>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</si>
  <si>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</si>
  <si>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</si>
  <si>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</si>
  <si>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</si>
  <si>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</si>
  <si>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</si>
  <si>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</si>
  <si>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</si>
  <si>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</si>
  <si>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</si>
  <si>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</si>
  <si>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</si>
  <si>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</si>
  <si>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</si>
  <si>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</si>
  <si>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</si>
  <si>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</si>
  <si>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</si>
  <si>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</si>
  <si>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</si>
  <si>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</si>
  <si>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</si>
  <si>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</si>
  <si>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</si>
  <si>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</si>
  <si>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</si>
  <si>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</si>
  <si>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</si>
  <si>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</si>
  <si>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</si>
  <si>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</si>
  <si>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</si>
  <si>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</si>
  <si>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</si>
  <si>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</si>
  <si>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</si>
  <si>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</si>
  <si>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</si>
  <si>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</si>
  <si>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</si>
  <si>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</si>
  <si>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</si>
  <si>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</si>
  <si>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</si>
  <si>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</si>
  <si>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</si>
  <si>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</si>
  <si>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</si>
  <si>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</si>
  <si>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</si>
  <si>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</si>
  <si>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</si>
  <si>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</si>
  <si>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</si>
  <si>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</si>
  <si>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</si>
  <si>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</si>
  <si>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</si>
  <si>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</si>
  <si>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</si>
  <si>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</si>
  <si>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</si>
  <si>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</si>
  <si>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</si>
  <si>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</si>
  <si>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</si>
  <si>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</si>
  <si>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</si>
  <si>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</si>
  <si>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</si>
  <si>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</si>
  <si>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</si>
  <si>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</si>
  <si>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</si>
  <si>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</si>
  <si>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</si>
  <si>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</si>
  <si>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</si>
  <si>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</si>
  <si>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</si>
  <si>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</si>
  <si>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</si>
  <si>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</si>
  <si>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</si>
  <si>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</si>
  <si>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</si>
  <si>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</si>
  <si>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</si>
  <si>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</si>
  <si>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</si>
  <si>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</si>
  <si>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</si>
  <si>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</si>
  <si>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</si>
  <si>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</si>
  <si>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</si>
  <si>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</si>
  <si>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</si>
  <si>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</si>
  <si>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</si>
  <si>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</si>
  <si>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</si>
  <si>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</si>
  <si>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</si>
  <si>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</si>
  <si>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</si>
  <si>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</si>
  <si>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</si>
  <si>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</si>
  <si>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</si>
  <si>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</si>
  <si>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</si>
  <si>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</si>
  <si>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</si>
  <si>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</si>
  <si>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</si>
  <si>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</si>
  <si>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</si>
  <si>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</si>
  <si>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</si>
  <si>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</si>
  <si>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</si>
  <si>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</si>
  <si>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</si>
  <si>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</si>
  <si>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</si>
  <si>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</si>
  <si>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</si>
  <si>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</si>
  <si>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</si>
  <si>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</si>
  <si>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</si>
  <si>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</si>
  <si>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</si>
  <si>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</si>
  <si>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</si>
  <si>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</si>
  <si>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</si>
  <si>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</si>
  <si>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</si>
  <si>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</si>
  <si>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</si>
  <si>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</si>
  <si>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</si>
  <si>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</si>
  <si>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</si>
  <si>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</si>
  <si>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</si>
  <si>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</si>
  <si>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</si>
  <si>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</si>
  <si>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</si>
  <si>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</si>
  <si>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</si>
  <si>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</si>
  <si>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</si>
  <si>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</si>
  <si>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</si>
  <si>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</si>
  <si>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</si>
  <si>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</si>
  <si>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</si>
  <si>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</si>
  <si>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</si>
  <si>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</si>
  <si>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</si>
  <si>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</si>
  <si>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</si>
  <si>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</si>
  <si>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</si>
  <si>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</si>
  <si>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</si>
  <si>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</si>
  <si>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</si>
  <si>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</si>
  <si>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</si>
  <si>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</si>
  <si>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</si>
  <si>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</si>
  <si>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</si>
  <si>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</si>
  <si>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</si>
  <si>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</si>
  <si>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</si>
  <si>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</si>
  <si>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</si>
  <si>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</si>
  <si>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</si>
  <si>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</si>
  <si>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</si>
  <si>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</si>
  <si>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</si>
  <si>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</si>
  <si>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</si>
  <si>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</si>
  <si>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</si>
  <si>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</si>
  <si>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</si>
  <si>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</si>
  <si>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</si>
  <si>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</si>
  <si>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</si>
  <si>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</si>
  <si>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</si>
  <si>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</si>
  <si>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</si>
  <si>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</si>
  <si>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</si>
  <si>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</si>
  <si>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</si>
  <si>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</si>
  <si>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</si>
  <si>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</si>
  <si>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</si>
  <si>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</si>
  <si>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</si>
  <si>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</si>
  <si>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</si>
  <si>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</si>
  <si>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</si>
  <si>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</si>
  <si>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</si>
  <si>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</si>
  <si>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</si>
  <si>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</si>
  <si>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</si>
  <si>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</si>
  <si>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</si>
  <si>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</si>
  <si>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</si>
  <si>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</si>
  <si>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</si>
  <si>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</si>
  <si>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</si>
  <si>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</si>
  <si>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</si>
  <si>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</si>
  <si>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</si>
  <si>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</si>
  <si>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</si>
  <si>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</si>
  <si>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</si>
  <si>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</si>
  <si>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</si>
  <si>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</si>
  <si>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</si>
  <si>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</si>
  <si>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</si>
  <si>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</si>
  <si>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</si>
  <si>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</si>
  <si>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</si>
  <si>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</si>
  <si>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</si>
  <si>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</si>
  <si>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</si>
  <si>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</si>
  <si>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</si>
  <si>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</si>
  <si>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</si>
  <si>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</si>
  <si>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</si>
  <si>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</si>
  <si>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</si>
  <si>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</si>
  <si>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</si>
  <si>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</si>
  <si>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</si>
  <si>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</si>
  <si>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</si>
  <si>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</si>
  <si>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</si>
  <si>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</si>
  <si>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</si>
  <si>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</si>
  <si>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</si>
  <si>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</si>
  <si>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</si>
  <si>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</si>
  <si>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</si>
  <si>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</si>
  <si>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</si>
  <si>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</si>
  <si>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</si>
  <si>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</si>
  <si>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</si>
  <si>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</si>
  <si>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</si>
  <si>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</si>
  <si>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</si>
  <si>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</si>
  <si>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</si>
  <si>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</si>
  <si>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</si>
  <si>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</si>
  <si>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</si>
  <si>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</si>
  <si>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</si>
  <si>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</si>
  <si>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</si>
  <si>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</si>
  <si>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</si>
  <si>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</si>
  <si>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</si>
  <si>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</si>
  <si>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</si>
  <si>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</si>
  <si>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</si>
  <si>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</si>
  <si>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</si>
  <si>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</si>
  <si>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</si>
  <si>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</si>
  <si>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</si>
  <si>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</si>
  <si>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</si>
  <si>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</si>
  <si>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</si>
  <si>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</si>
  <si>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</si>
  <si>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</si>
  <si>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</si>
  <si>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</si>
  <si>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</si>
  <si>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</si>
  <si>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</si>
  <si>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</si>
  <si>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</si>
  <si>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</si>
  <si>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</si>
  <si>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</si>
  <si>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</si>
  <si>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</si>
  <si>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</si>
  <si>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</si>
  <si>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</si>
  <si>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</si>
  <si>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</si>
  <si>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</si>
  <si>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</si>
  <si>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</si>
  <si>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</si>
  <si>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</si>
  <si>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</si>
  <si>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</si>
  <si>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</si>
  <si>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</si>
  <si>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</si>
  <si>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</si>
  <si>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</si>
  <si>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</si>
  <si>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</si>
  <si>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</si>
  <si>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</si>
  <si>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</si>
  <si>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</si>
  <si>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</si>
  <si>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</si>
  <si>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</si>
  <si>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</si>
  <si>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</si>
  <si>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</si>
  <si>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</si>
  <si>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</si>
  <si>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</si>
  <si>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</si>
  <si>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</si>
  <si>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</si>
  <si>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</si>
  <si>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</si>
  <si>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</si>
  <si>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</si>
  <si>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</si>
  <si>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</si>
  <si>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</si>
  <si>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</si>
  <si>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</si>
  <si>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</si>
  <si>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</si>
  <si>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</si>
  <si>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</si>
  <si>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</si>
  <si>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</si>
  <si>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</si>
  <si>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</si>
  <si>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</si>
  <si>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</si>
  <si>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</si>
  <si>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</si>
  <si>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</si>
  <si>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</si>
  <si>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</si>
  <si>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</si>
  <si>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</si>
  <si>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</si>
  <si>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</si>
  <si>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</si>
  <si>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</si>
  <si>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</si>
  <si>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</si>
  <si>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</si>
  <si>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</si>
  <si>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</si>
  <si>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</si>
  <si>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</si>
  <si>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</si>
  <si>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</si>
  <si>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</si>
  <si>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</si>
  <si>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</si>
  <si>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</si>
  <si>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</si>
  <si>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</si>
  <si>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</si>
  <si>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</si>
  <si>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</si>
  <si>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</si>
  <si>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</si>
  <si>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</si>
  <si>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</si>
  <si>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</si>
  <si>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</si>
  <si>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</si>
  <si>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</si>
  <si>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</si>
  <si>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</si>
  <si>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</si>
  <si>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</si>
  <si>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</si>
  <si>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</si>
  <si>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</si>
  <si>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</si>
  <si>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</si>
  <si>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</si>
  <si>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</si>
  <si>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</si>
  <si>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</si>
  <si>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</si>
  <si>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</si>
  <si>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</si>
  <si>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</si>
  <si>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</si>
  <si>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</si>
  <si>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</si>
  <si>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</si>
  <si>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</si>
  <si>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</si>
  <si>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</si>
  <si>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</si>
  <si>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</si>
  <si>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</si>
  <si>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</si>
  <si>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</si>
  <si>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</si>
  <si>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</si>
  <si>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</si>
  <si>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</si>
  <si>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</si>
  <si>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</si>
  <si>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</si>
  <si>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</si>
  <si>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</si>
  <si>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</si>
  <si>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</si>
  <si>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</si>
  <si>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</si>
  <si>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</si>
  <si>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</si>
  <si>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</si>
  <si>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</si>
  <si>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</si>
  <si>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</si>
  <si>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</si>
  <si>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</si>
  <si>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</si>
  <si>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</si>
  <si>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</si>
  <si>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</si>
  <si>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</si>
  <si>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</si>
  <si>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</si>
  <si>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</si>
  <si>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</si>
  <si>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</si>
  <si>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</si>
  <si>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</si>
  <si>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</si>
  <si>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</si>
  <si>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</si>
  <si>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</si>
  <si>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</si>
  <si>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</si>
  <si>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</si>
  <si>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</si>
  <si>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</si>
  <si>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</si>
  <si>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</si>
  <si>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</si>
  <si>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</si>
  <si>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</si>
  <si>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</si>
  <si>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</si>
  <si>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</si>
  <si>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</si>
  <si>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</si>
  <si>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</si>
  <si>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</si>
  <si>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</si>
  <si>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</si>
  <si>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</si>
  <si>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</si>
  <si>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</si>
  <si>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</si>
  <si>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</si>
  <si>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</si>
  <si>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</si>
  <si>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</si>
  <si>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</si>
  <si>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</si>
  <si>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</si>
  <si>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</si>
  <si>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</si>
  <si>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</si>
  <si>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</si>
  <si>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</si>
  <si>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</si>
  <si>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</si>
  <si>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</si>
  <si>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</si>
  <si>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</si>
  <si>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</si>
  <si>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</si>
  <si>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</si>
  <si>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</si>
  <si>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</si>
  <si>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</si>
  <si>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</si>
  <si>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</si>
  <si>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</si>
  <si>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</si>
  <si>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</si>
  <si>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</si>
  <si>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</si>
  <si>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</si>
  <si>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</si>
  <si>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</si>
  <si>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</si>
  <si>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</si>
  <si>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</si>
  <si>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</si>
  <si>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</si>
  <si>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</si>
  <si>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</si>
  <si>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</si>
  <si>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</si>
  <si>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</si>
  <si>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</si>
  <si>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</si>
  <si>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</si>
  <si>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</si>
  <si>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</si>
  <si>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</si>
  <si>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</si>
  <si>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</si>
  <si>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</si>
  <si>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</si>
  <si>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</si>
  <si>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</si>
  <si>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</si>
  <si>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</si>
  <si>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</si>
  <si>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</si>
  <si>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</si>
  <si>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</si>
  <si>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</si>
  <si>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</si>
  <si>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</si>
  <si>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</si>
  <si>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</si>
  <si>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</si>
  <si>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</si>
  <si>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</si>
  <si>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</si>
  <si>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</si>
  <si>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</si>
  <si>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</si>
  <si>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</si>
  <si>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</si>
  <si>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</si>
  <si>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</si>
  <si>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</si>
  <si>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</si>
  <si>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</si>
  <si>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</si>
  <si>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</si>
  <si>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</si>
  <si>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</si>
  <si>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</si>
  <si>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</si>
  <si>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</si>
  <si>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</si>
  <si>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</si>
  <si>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</si>
  <si>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</si>
  <si>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</si>
  <si>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</si>
  <si>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</si>
  <si>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</si>
  <si>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</si>
  <si>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</si>
  <si>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</si>
  <si>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</si>
  <si>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</si>
  <si>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</si>
  <si>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</si>
  <si>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</si>
  <si>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</si>
  <si>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</si>
  <si>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</si>
  <si>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</si>
  <si>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</si>
  <si>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</si>
  <si>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</si>
  <si>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</si>
  <si>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</si>
  <si>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</si>
  <si>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</si>
  <si>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</si>
  <si>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</si>
  <si>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</si>
  <si>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</si>
  <si>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</si>
  <si>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</si>
  <si>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</si>
  <si>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</si>
  <si>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</si>
  <si>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</si>
  <si>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</si>
  <si>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</si>
  <si>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</si>
  <si>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</si>
  <si>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</si>
  <si>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</si>
  <si>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</si>
  <si>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</si>
  <si>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</si>
  <si>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</si>
  <si>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</si>
  <si>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</si>
  <si>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</si>
  <si>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</si>
  <si>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</si>
  <si>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</si>
  <si>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</si>
  <si>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</si>
  <si>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</si>
  <si>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</si>
  <si>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</si>
  <si>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</si>
  <si>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</si>
  <si>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</si>
  <si>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</si>
  <si>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</si>
  <si>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</si>
  <si>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</si>
  <si>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</si>
  <si>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</si>
  <si>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</si>
  <si>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</si>
  <si>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</si>
  <si>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</si>
  <si>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</si>
  <si>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</si>
  <si>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</si>
  <si>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</si>
  <si>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</si>
  <si>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</si>
  <si>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</si>
  <si>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</si>
  <si>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</si>
  <si>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</si>
  <si>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</si>
  <si>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</si>
  <si>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</si>
  <si>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</si>
  <si>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</si>
  <si>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</si>
  <si>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</si>
  <si>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</si>
  <si>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</si>
  <si>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</si>
  <si>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</si>
  <si>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</si>
  <si>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</si>
  <si>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</si>
  <si>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</si>
  <si>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</si>
  <si>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</si>
  <si>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</si>
  <si>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</si>
  <si>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</si>
  <si>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</si>
  <si>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</si>
  <si>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</si>
  <si>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</si>
  <si>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</si>
  <si>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</si>
  <si>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</si>
  <si>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</si>
  <si>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</si>
  <si>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</si>
  <si>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</si>
  <si>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</si>
  <si>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</si>
  <si>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</si>
  <si>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</si>
  <si>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</si>
  <si>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</si>
  <si>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</si>
  <si>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</si>
  <si>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</si>
  <si>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</si>
  <si>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</si>
  <si>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</si>
  <si>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</si>
  <si>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</si>
  <si>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</si>
  <si>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</si>
  <si>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</si>
  <si>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</si>
  <si>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</si>
  <si>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</si>
  <si>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</si>
  <si>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</si>
  <si>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</si>
  <si>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</si>
  <si>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</si>
  <si>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</si>
  <si>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</si>
  <si>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</si>
  <si>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</si>
  <si>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</si>
  <si>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</si>
  <si>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</si>
  <si>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</si>
  <si>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</si>
  <si>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</si>
  <si>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</si>
  <si>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</si>
  <si>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</si>
  <si>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</si>
  <si>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</si>
  <si>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</si>
  <si>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</si>
  <si>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</si>
  <si>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</si>
  <si>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</si>
  <si>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</si>
  <si>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</si>
  <si>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</si>
  <si>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</si>
  <si>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</si>
  <si>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</si>
  <si>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</si>
  <si>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</si>
  <si>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</si>
  <si>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</si>
  <si>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</si>
  <si>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</si>
  <si>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</si>
  <si>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</si>
  <si>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</si>
  <si>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</si>
  <si>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</si>
  <si>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</si>
  <si>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</si>
  <si>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</si>
  <si>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</si>
  <si>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</si>
  <si>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</si>
  <si>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</si>
  <si>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</si>
  <si>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</si>
  <si>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</si>
  <si>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</si>
  <si>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</si>
  <si>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</si>
  <si>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</si>
  <si>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</si>
  <si>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</si>
  <si>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</si>
  <si>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</si>
  <si>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</si>
  <si>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</si>
  <si>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</si>
  <si>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</si>
  <si>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</si>
  <si>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</si>
  <si>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</si>
  <si>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</si>
  <si>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</si>
  <si>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</si>
  <si>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</si>
  <si>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</si>
  <si>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</si>
  <si>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</si>
  <si>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</si>
  <si>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</si>
  <si>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</si>
  <si>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</si>
  <si>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</si>
  <si>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</si>
  <si>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</si>
  <si>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</si>
  <si>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</si>
  <si>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</si>
  <si>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</si>
  <si>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</si>
  <si>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</si>
  <si>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</si>
  <si>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</si>
  <si>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</si>
  <si>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</si>
  <si>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</si>
  <si>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</si>
  <si>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</si>
  <si>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</si>
  <si>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</si>
  <si>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</si>
  <si>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</si>
  <si>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</si>
  <si>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</si>
  <si>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</si>
  <si>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</si>
  <si>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</si>
  <si>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</si>
  <si>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</si>
  <si>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</si>
  <si>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</si>
  <si>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</si>
  <si>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</si>
  <si>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</si>
  <si>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</si>
  <si>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</si>
  <si>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</si>
  <si>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</si>
  <si>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</si>
  <si>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</si>
  <si>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</si>
  <si>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</si>
  <si>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</si>
  <si>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</si>
  <si>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</si>
  <si>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</si>
  <si>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</si>
  <si>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</si>
  <si>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</si>
  <si>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</si>
  <si>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</si>
  <si>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</si>
  <si>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</si>
  <si>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</si>
  <si>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</si>
  <si>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</si>
  <si>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</si>
  <si>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</si>
  <si>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</si>
  <si>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</si>
  <si>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</si>
  <si>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</si>
  <si>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</si>
  <si>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</si>
  <si>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</si>
  <si>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</si>
  <si>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</si>
  <si>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</si>
  <si>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</si>
  <si>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</si>
  <si>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</si>
  <si>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</si>
  <si>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</si>
  <si>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</si>
  <si>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</si>
  <si>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</si>
  <si>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</si>
  <si>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</si>
  <si>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</si>
  <si>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</si>
  <si>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</si>
  <si>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</si>
  <si>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</si>
  <si>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</si>
  <si>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</si>
  <si>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</si>
  <si>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</si>
  <si>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</si>
  <si>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</si>
  <si>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</si>
  <si>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</si>
  <si>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</si>
  <si>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</si>
  <si>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</si>
  <si>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</si>
  <si>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</si>
  <si>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</si>
  <si>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</si>
  <si>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</si>
  <si>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</si>
  <si>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</si>
  <si>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</si>
  <si>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</si>
  <si>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</si>
  <si>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</si>
  <si>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</si>
  <si>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</si>
  <si>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</si>
  <si>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</si>
  <si>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</si>
  <si>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</si>
  <si>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</si>
  <si>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</si>
  <si>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</si>
  <si>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</si>
  <si>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</si>
  <si>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</si>
  <si>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</si>
  <si>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</si>
  <si>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</si>
  <si>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</si>
  <si>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</si>
  <si>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</si>
  <si>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</si>
  <si>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</si>
  <si>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</si>
  <si>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</si>
  <si>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</si>
  <si>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</si>
  <si>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</si>
  <si>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</si>
  <si>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</si>
  <si>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</si>
  <si>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</si>
  <si>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</si>
  <si>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</si>
  <si>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</si>
  <si>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</si>
  <si>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</si>
  <si>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</si>
  <si>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</si>
  <si>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</si>
  <si>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</si>
  <si>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</si>
  <si>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</si>
  <si>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</si>
  <si>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</si>
  <si>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</si>
  <si>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</si>
  <si>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</si>
  <si>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</si>
  <si>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</si>
  <si>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</si>
  <si>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</si>
  <si>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</si>
  <si>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</si>
  <si>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</si>
  <si>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</si>
  <si>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</si>
  <si>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</si>
  <si>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</si>
  <si>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</si>
  <si>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</si>
  <si>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</si>
  <si>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</si>
  <si>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</si>
  <si>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</si>
  <si>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</si>
  <si>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</si>
  <si>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</si>
  <si>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</si>
  <si>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</si>
  <si>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</si>
  <si>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</si>
  <si>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</si>
  <si>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</si>
  <si>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</si>
  <si>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</si>
  <si>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</si>
  <si>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</si>
  <si>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</si>
  <si>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</si>
  <si>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</si>
  <si>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</si>
  <si>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</si>
  <si>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</si>
  <si>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</si>
  <si>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</si>
  <si>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</si>
  <si>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</si>
  <si>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</si>
  <si>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</si>
  <si>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</si>
  <si>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</si>
  <si>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</si>
  <si>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</si>
  <si>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</si>
  <si>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</si>
  <si>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</si>
  <si>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</si>
  <si>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</si>
  <si>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</si>
  <si>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</si>
  <si>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</si>
  <si>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</si>
  <si>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</si>
  <si>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</si>
  <si>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</si>
  <si>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</si>
  <si>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</si>
  <si>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</si>
  <si>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</si>
  <si>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</si>
  <si>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</si>
  <si>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</si>
  <si>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</si>
  <si>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</si>
  <si>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</si>
  <si>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</si>
  <si>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</si>
  <si>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</si>
  <si>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</si>
  <si>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</si>
  <si>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</si>
  <si>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</si>
  <si>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</si>
  <si>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</si>
  <si>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</si>
  <si>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</si>
  <si>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</si>
  <si>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</si>
  <si>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</si>
  <si>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</si>
  <si>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</si>
  <si>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</si>
  <si>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</si>
  <si>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</si>
  <si>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</si>
  <si>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</si>
  <si>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</si>
  <si>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</si>
  <si>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</si>
  <si>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</si>
  <si>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</si>
  <si>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</si>
  <si>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</si>
  <si>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</si>
  <si>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</si>
  <si>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</si>
  <si>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</si>
  <si>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</si>
  <si>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</si>
  <si>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</si>
  <si>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</si>
  <si>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</si>
  <si>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</si>
  <si>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</si>
  <si>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</si>
  <si>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</si>
  <si>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</si>
  <si>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</si>
  <si>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</si>
  <si>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</si>
  <si>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</si>
  <si>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</si>
  <si>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</si>
  <si>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</si>
  <si>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</si>
  <si>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</si>
  <si>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</si>
  <si>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</si>
  <si>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</si>
  <si>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</si>
  <si>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</si>
  <si>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</si>
  <si>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</si>
  <si>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</si>
  <si>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</si>
  <si>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</si>
  <si>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</si>
  <si>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</si>
  <si>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</si>
  <si>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</si>
  <si>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</si>
  <si>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</si>
  <si>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</si>
  <si>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</si>
  <si>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</si>
  <si>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</si>
  <si>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</si>
  <si>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</si>
  <si>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</si>
  <si>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</si>
  <si>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</si>
  <si>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</si>
  <si>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</si>
  <si>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</si>
  <si>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</si>
  <si>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</si>
  <si>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</si>
  <si>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</si>
  <si>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</si>
  <si>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</si>
  <si>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</si>
  <si>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</si>
  <si>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</si>
  <si>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</si>
  <si>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</si>
  <si>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</si>
  <si>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</si>
  <si>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</si>
  <si>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</si>
  <si>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</si>
  <si>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</si>
  <si>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</si>
  <si>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</si>
  <si>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</si>
  <si>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</si>
  <si>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</si>
  <si>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</si>
  <si>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</si>
  <si>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</si>
  <si>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</si>
  <si>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</si>
  <si>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</si>
  <si>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</si>
  <si>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</si>
  <si>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</si>
  <si>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</si>
  <si>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</si>
  <si>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</si>
  <si>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</si>
  <si>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</si>
  <si>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</si>
  <si>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</si>
  <si>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</si>
  <si>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</si>
  <si>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</si>
  <si>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</si>
  <si>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</si>
  <si>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</si>
  <si>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</si>
  <si>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</si>
  <si>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</si>
  <si>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</si>
  <si>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</si>
  <si>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</si>
  <si>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</si>
  <si>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</si>
  <si>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</si>
  <si>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</si>
  <si>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</si>
  <si>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</si>
  <si>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</si>
  <si>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</si>
  <si>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</si>
  <si>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</si>
  <si>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</si>
  <si>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</si>
  <si>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</si>
  <si>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</si>
  <si>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</si>
  <si>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</si>
  <si>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</si>
  <si>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</si>
  <si>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</si>
  <si>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</si>
  <si>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</si>
  <si>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</si>
  <si>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</si>
  <si>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</si>
  <si>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</si>
  <si>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</si>
  <si>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</si>
  <si>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</si>
  <si>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</si>
  <si>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</si>
  <si>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</si>
  <si>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</si>
  <si>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</si>
  <si>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</si>
  <si>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</si>
  <si>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</si>
  <si>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</si>
  <si>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</si>
  <si>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</si>
  <si>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</si>
  <si>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</si>
  <si>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</si>
  <si>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</si>
  <si>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</si>
  <si>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</si>
  <si>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</si>
  <si>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</si>
  <si>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</si>
  <si>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</si>
  <si>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</si>
  <si>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</si>
  <si>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</si>
  <si>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</si>
  <si>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</si>
  <si>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</si>
  <si>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</si>
  <si>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</si>
  <si>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</si>
  <si>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</si>
  <si>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</si>
  <si>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</si>
  <si>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</si>
  <si>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</si>
  <si>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</si>
  <si>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</si>
  <si>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</si>
  <si>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</si>
  <si>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</si>
  <si>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</si>
  <si>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</si>
  <si>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</si>
  <si>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</si>
  <si>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</si>
  <si>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</si>
  <si>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</si>
  <si>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</si>
  <si>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</si>
  <si>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</si>
  <si>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</si>
  <si>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</si>
  <si>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</si>
  <si>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</si>
  <si>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</si>
  <si>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</si>
  <si>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</si>
  <si>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</si>
  <si>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</si>
  <si>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</si>
  <si>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</si>
  <si>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</si>
  <si>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</si>
  <si>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</si>
  <si>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</si>
  <si>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</si>
  <si>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</si>
  <si>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</si>
  <si>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</si>
  <si>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</si>
  <si>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</si>
  <si>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</si>
  <si>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</si>
  <si>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</si>
  <si>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</si>
  <si>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</si>
  <si>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</si>
  <si>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</si>
  <si>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</si>
  <si>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</si>
  <si>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</si>
  <si>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</si>
  <si>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</si>
  <si>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</si>
  <si>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</si>
  <si>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</si>
  <si>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</si>
  <si>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</si>
  <si>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</si>
  <si>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</si>
  <si>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</si>
  <si>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</si>
  <si>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</si>
  <si>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</si>
  <si>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</si>
  <si>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</si>
  <si>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</si>
  <si>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</si>
  <si>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</si>
  <si>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</si>
  <si>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</si>
  <si>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</si>
  <si>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</si>
  <si>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</si>
  <si>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</si>
  <si>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</si>
  <si>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</si>
  <si>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</si>
  <si>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</si>
  <si>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</si>
  <si>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</si>
  <si>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</si>
  <si>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</si>
  <si>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</si>
  <si>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</si>
  <si>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</si>
  <si>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</si>
  <si>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</si>
  <si>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</si>
  <si>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</si>
  <si>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</si>
  <si>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</si>
  <si>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</si>
  <si>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</si>
  <si>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</si>
  <si>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</si>
  <si>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</si>
  <si>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</si>
  <si>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</si>
  <si>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</si>
  <si>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</si>
  <si>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</si>
  <si>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</si>
  <si>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</si>
  <si>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</si>
  <si>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</si>
  <si>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</si>
  <si>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</si>
  <si>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</si>
  <si>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</si>
  <si>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</si>
  <si>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</si>
  <si>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</si>
  <si>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</si>
  <si>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</si>
  <si>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</si>
  <si>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</si>
  <si>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</si>
  <si>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</si>
  <si>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</si>
  <si>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</si>
  <si>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</si>
  <si>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</si>
  <si>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</si>
  <si>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</si>
  <si>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</si>
  <si>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</si>
  <si>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</si>
  <si>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</si>
  <si>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</si>
  <si>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</si>
  <si>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</si>
  <si>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</si>
  <si>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</si>
  <si>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</si>
  <si>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</si>
  <si>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</si>
  <si>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</si>
  <si>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</si>
  <si>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</si>
  <si>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</si>
  <si>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</si>
  <si>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</si>
  <si>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</si>
  <si>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</si>
  <si>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</si>
  <si>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</si>
  <si>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</si>
  <si>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</si>
  <si>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</si>
  <si>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</si>
  <si>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</si>
  <si>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</si>
  <si>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</si>
  <si>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</si>
  <si>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</si>
  <si>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</si>
  <si>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</si>
  <si>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</si>
  <si>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</si>
  <si>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</si>
  <si>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</si>
  <si>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</si>
  <si>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</si>
  <si>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</si>
  <si>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</si>
  <si>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</si>
  <si>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</si>
  <si>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</si>
  <si>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</si>
  <si>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</si>
  <si>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</si>
  <si>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</si>
  <si>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</si>
  <si>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</si>
  <si>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</si>
  <si>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</si>
  <si>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</si>
  <si>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</si>
  <si>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</si>
  <si>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</si>
  <si>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</si>
  <si>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</si>
  <si>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</si>
  <si>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</si>
  <si>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</si>
  <si>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</si>
  <si>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</si>
  <si>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</si>
  <si>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</si>
  <si>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</si>
  <si>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</si>
  <si>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</si>
  <si>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</si>
  <si>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</si>
  <si>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</si>
  <si>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</si>
  <si>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</si>
  <si>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</si>
  <si>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</si>
  <si>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</si>
  <si>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</si>
  <si>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</si>
  <si>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</si>
  <si>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</si>
  <si>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</si>
  <si>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</si>
  <si>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</si>
  <si>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</si>
  <si>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</si>
  <si>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</si>
  <si>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</si>
  <si>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</si>
  <si>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</si>
  <si>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</si>
  <si>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</si>
  <si>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</si>
  <si>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</si>
  <si>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</si>
  <si>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</si>
  <si>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</si>
  <si>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</si>
  <si>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</si>
  <si>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</si>
  <si>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</si>
  <si>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</si>
  <si>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</si>
  <si>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</si>
  <si>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</si>
  <si>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</si>
  <si>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</si>
  <si>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</si>
  <si>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</si>
  <si>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</si>
  <si>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</si>
  <si>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</si>
  <si>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</si>
  <si>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</si>
  <si>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</si>
  <si>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</si>
  <si>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</si>
  <si>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</si>
  <si>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</si>
  <si>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</si>
  <si>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</si>
  <si>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</si>
  <si>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</si>
  <si>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</si>
  <si>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</si>
  <si>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</si>
  <si>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</si>
  <si>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</si>
  <si>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</si>
  <si>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</si>
  <si>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</si>
  <si>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</si>
  <si>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</si>
  <si>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</si>
  <si>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</si>
  <si>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</si>
  <si>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</si>
  <si>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</si>
  <si>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</si>
  <si>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</si>
  <si>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</si>
  <si>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</si>
  <si>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</si>
  <si>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</si>
  <si>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</si>
  <si>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</si>
  <si>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</si>
  <si>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</si>
  <si>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</si>
  <si>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</si>
  <si>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</si>
  <si>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</si>
  <si>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</si>
  <si>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</si>
  <si>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</si>
  <si>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</si>
  <si>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</si>
  <si>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</si>
  <si>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</si>
  <si>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</si>
  <si>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</si>
  <si>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</si>
  <si>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</si>
  <si>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</si>
  <si>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</si>
  <si>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</si>
  <si>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</si>
  <si>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</si>
  <si>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</si>
  <si>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</si>
  <si>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</si>
  <si>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</si>
  <si>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</si>
  <si>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</si>
  <si>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</si>
  <si>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</si>
  <si>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</si>
  <si>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</si>
  <si>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</si>
  <si>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</si>
  <si>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</si>
  <si>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</si>
  <si>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</si>
  <si>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</si>
  <si>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</si>
  <si>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</si>
  <si>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</si>
  <si>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</si>
  <si>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</si>
  <si>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</si>
  <si>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</si>
  <si>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</si>
  <si>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</si>
  <si>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</si>
  <si>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</si>
  <si>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</si>
  <si>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</si>
  <si>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</si>
  <si>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</si>
  <si>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</si>
  <si>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</si>
  <si>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</si>
  <si>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</si>
  <si>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</si>
  <si>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</si>
  <si>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</si>
  <si>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</si>
  <si>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</si>
  <si>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</si>
  <si>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</si>
  <si>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</si>
  <si>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</si>
  <si>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</si>
  <si>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</si>
  <si>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</si>
  <si>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</si>
  <si>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</si>
  <si>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</si>
  <si>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</si>
  <si>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</si>
  <si>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</si>
  <si>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</si>
  <si>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</si>
  <si>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</si>
  <si>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</si>
  <si>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</si>
  <si>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</si>
  <si>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</si>
  <si>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</si>
  <si>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</si>
  <si>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</si>
  <si>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</si>
  <si>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</si>
  <si>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</si>
  <si>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</si>
  <si>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</si>
  <si>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</si>
  <si>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</si>
  <si>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</si>
  <si>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</si>
  <si>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</si>
  <si>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</si>
  <si>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</si>
  <si>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</si>
  <si>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</si>
  <si>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</si>
  <si>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</si>
  <si>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</si>
  <si>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</si>
  <si>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</si>
  <si>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</si>
  <si>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</si>
  <si>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</si>
  <si>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</si>
  <si>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</si>
  <si>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</si>
  <si>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</si>
  <si>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</si>
  <si>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</si>
  <si>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</si>
  <si>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</si>
  <si>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</si>
  <si>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</si>
  <si>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</si>
  <si>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</si>
  <si>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</si>
  <si>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</si>
  <si>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</si>
  <si>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</si>
  <si>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</si>
  <si>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</si>
  <si>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</si>
  <si>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</si>
  <si>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</si>
  <si>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</si>
  <si>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</si>
  <si>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</si>
  <si>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</si>
  <si>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</si>
  <si>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</si>
  <si>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</si>
  <si>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</si>
  <si>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</si>
  <si>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</si>
  <si>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</si>
  <si>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</si>
  <si>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</si>
  <si>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</si>
  <si>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</si>
  <si>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</si>
  <si>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</si>
  <si>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</si>
  <si>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</si>
  <si>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</si>
  <si>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</si>
  <si>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</si>
  <si>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</si>
  <si>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</si>
  <si>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</si>
  <si>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</si>
  <si>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</si>
  <si>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</si>
  <si>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</si>
  <si>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</si>
  <si>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</si>
  <si>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</si>
  <si>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</si>
  <si>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</si>
  <si>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</si>
  <si>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</si>
  <si>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</si>
  <si>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</si>
  <si>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</si>
  <si>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</si>
  <si>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</si>
  <si>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</si>
  <si>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</si>
  <si>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</si>
  <si>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</si>
  <si>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</si>
  <si>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</si>
  <si>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</si>
  <si>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</si>
  <si>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</si>
  <si>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</si>
  <si>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</si>
  <si>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</si>
  <si>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</si>
  <si>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</si>
  <si>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</si>
  <si>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</si>
  <si>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</si>
  <si>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</si>
  <si>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</si>
  <si>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</si>
  <si>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</si>
  <si>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</si>
  <si>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</si>
  <si>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</si>
  <si>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</si>
  <si>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</si>
  <si>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</si>
  <si>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</si>
  <si>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</si>
  <si>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</si>
  <si>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</si>
  <si>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</si>
  <si>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</si>
  <si>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</si>
  <si>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</si>
  <si>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</si>
  <si>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</si>
  <si>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</si>
  <si>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</si>
  <si>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</si>
  <si>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</si>
  <si>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</si>
  <si>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</si>
  <si>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</si>
  <si>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</si>
  <si>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</si>
  <si>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</si>
  <si>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</si>
  <si>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</si>
  <si>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</si>
  <si>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</si>
  <si>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</si>
  <si>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</si>
  <si>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</si>
  <si>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</si>
  <si>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</si>
  <si>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</si>
  <si>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</si>
  <si>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</si>
  <si>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</si>
  <si>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</si>
  <si>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</si>
  <si>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</si>
  <si>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</si>
  <si>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</si>
  <si>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</si>
  <si>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</si>
  <si>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</si>
  <si>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</si>
  <si>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</si>
  <si>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</si>
  <si>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</si>
  <si>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</si>
  <si>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</si>
  <si>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</si>
  <si>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</si>
  <si>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</si>
  <si>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</si>
  <si>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</si>
  <si>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</si>
  <si>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</si>
  <si>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</si>
  <si>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</si>
  <si>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</si>
  <si>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</si>
  <si>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</si>
  <si>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</si>
  <si>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</si>
  <si>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</si>
  <si>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</si>
  <si>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</si>
  <si>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</si>
  <si>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</si>
  <si>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</si>
  <si>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</si>
  <si>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</si>
  <si>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</si>
  <si>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</si>
  <si>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</si>
  <si>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</si>
  <si>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</si>
  <si>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</si>
  <si>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</si>
  <si>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</si>
  <si>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</si>
  <si>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</si>
  <si>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</si>
  <si>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</si>
  <si>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</si>
  <si>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</si>
  <si>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</si>
  <si>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</si>
  <si>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</si>
  <si>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</si>
  <si>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</si>
  <si>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</si>
  <si>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</si>
  <si>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</si>
  <si>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</si>
  <si>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</si>
  <si>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</si>
  <si>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</si>
  <si>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</si>
  <si>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</si>
  <si>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</si>
  <si>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</si>
  <si>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</si>
  <si>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</si>
  <si>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</si>
  <si>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</si>
  <si>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</si>
  <si>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</si>
  <si>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</si>
  <si>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</si>
  <si>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</si>
  <si>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</si>
  <si>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</si>
  <si>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</si>
  <si>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</si>
  <si>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</si>
  <si>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</si>
  <si>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</si>
  <si>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</si>
  <si>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</si>
  <si>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</si>
  <si>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</si>
  <si>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</si>
  <si>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</si>
  <si>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</si>
  <si>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</si>
  <si>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</si>
  <si>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</si>
  <si>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</si>
  <si>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</si>
  <si>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</si>
  <si>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</si>
  <si>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</si>
  <si>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</si>
  <si>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</si>
  <si>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</si>
  <si>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</si>
  <si>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</si>
  <si>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</si>
  <si>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</si>
  <si>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</si>
  <si>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</si>
  <si>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</si>
  <si>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</si>
  <si>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</si>
  <si>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</si>
  <si>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</si>
  <si>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</si>
  <si>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</si>
  <si>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</si>
  <si>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</si>
  <si>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</si>
  <si>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</si>
  <si>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</si>
  <si>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</si>
  <si>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</si>
  <si>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</si>
  <si>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</si>
  <si>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</si>
  <si>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</si>
  <si>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</si>
  <si>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</si>
  <si>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</si>
  <si>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</si>
  <si>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</si>
  <si>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</si>
  <si>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</si>
  <si>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</si>
  <si>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</si>
  <si>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</si>
  <si>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</si>
  <si>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</si>
  <si>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</si>
  <si>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</si>
  <si>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</si>
  <si>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</si>
  <si>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</si>
  <si>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</si>
  <si>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</si>
  <si>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</si>
  <si>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</si>
  <si>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</si>
  <si>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</si>
  <si>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</si>
  <si>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</si>
  <si>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</si>
  <si>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</si>
  <si>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</si>
  <si>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</si>
  <si>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</si>
  <si>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</si>
  <si>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</si>
  <si>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</si>
  <si>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</si>
  <si>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</si>
  <si>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</si>
  <si>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</si>
  <si>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</si>
  <si>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</si>
  <si>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</si>
  <si>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</si>
  <si>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</si>
  <si>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</si>
  <si>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</si>
  <si>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</si>
  <si>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</si>
  <si>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</si>
  <si>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</si>
  <si>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</si>
  <si>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</si>
  <si>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</si>
  <si>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</si>
  <si>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</si>
  <si>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</si>
  <si>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</si>
  <si>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</si>
  <si>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</si>
  <si>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</si>
  <si>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</si>
  <si>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</si>
  <si>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</si>
  <si>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</si>
  <si>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</si>
  <si>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</si>
  <si>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</si>
  <si>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</si>
  <si>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</si>
  <si>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</si>
  <si>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</si>
  <si>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</si>
  <si>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</si>
  <si>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</si>
  <si>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</si>
  <si>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</si>
  <si>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</si>
  <si>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</si>
  <si>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</si>
  <si>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</si>
  <si>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</si>
  <si>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</si>
  <si>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</si>
  <si>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</si>
  <si>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</si>
  <si>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</si>
  <si>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</si>
  <si>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</si>
  <si>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</si>
  <si>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</si>
  <si>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</si>
  <si>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</si>
  <si>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</si>
  <si>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</si>
  <si>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</si>
  <si>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</si>
  <si>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</si>
  <si>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</si>
  <si>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</si>
  <si>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</si>
  <si>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</si>
  <si>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</si>
  <si>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</si>
  <si>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</si>
  <si>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</si>
  <si>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</si>
  <si>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</si>
  <si>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</si>
  <si>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</si>
  <si>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</si>
  <si>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</si>
  <si>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</si>
  <si>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</si>
  <si>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</si>
  <si>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</si>
  <si>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</si>
  <si>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</si>
  <si>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</si>
  <si>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</si>
  <si>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</si>
  <si>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</si>
  <si>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</si>
  <si>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</si>
  <si>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</si>
  <si>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</si>
  <si>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</si>
  <si>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</si>
  <si>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</si>
  <si>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</si>
  <si>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</si>
  <si>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</si>
  <si>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</si>
  <si>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</si>
  <si>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</si>
  <si>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</si>
  <si>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</si>
  <si>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</si>
  <si>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</si>
  <si>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</si>
  <si>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</si>
  <si>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</si>
  <si>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</si>
  <si>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</si>
  <si>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</si>
  <si>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</si>
  <si>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</si>
  <si>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</si>
  <si>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</si>
  <si>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</si>
  <si>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</si>
  <si>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</si>
  <si>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</si>
  <si>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</si>
  <si>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</si>
  <si>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</si>
  <si>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</si>
  <si>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</si>
  <si>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</si>
  <si>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</si>
  <si>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</si>
  <si>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</si>
  <si>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</si>
  <si>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</si>
  <si>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</si>
  <si>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</si>
  <si>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</si>
  <si>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</si>
  <si>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</si>
  <si>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</si>
  <si>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</si>
  <si>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</si>
  <si>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</si>
  <si>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</si>
  <si>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</si>
  <si>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</si>
  <si>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</si>
  <si>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</si>
  <si>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</si>
  <si>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</si>
  <si>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</si>
  <si>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</si>
  <si>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</si>
  <si>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</si>
  <si>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</si>
  <si>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</si>
  <si>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</si>
  <si>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</si>
  <si>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</si>
  <si>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</si>
  <si>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</si>
  <si>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</si>
  <si>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</si>
  <si>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</si>
  <si>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</si>
  <si>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</si>
  <si>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</si>
  <si>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</si>
  <si>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</si>
  <si>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</si>
  <si>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</si>
  <si>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</si>
  <si>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</si>
  <si>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</si>
  <si>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</si>
  <si>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</si>
  <si>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</si>
  <si>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</si>
  <si>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</si>
  <si>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</si>
  <si>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</si>
  <si>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</si>
  <si>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</si>
  <si>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</si>
  <si>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</si>
  <si>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</si>
  <si>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</si>
  <si>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</si>
  <si>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</si>
  <si>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</si>
  <si>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</si>
  <si>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</si>
  <si>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</si>
  <si>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</si>
  <si>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</si>
  <si>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</si>
  <si>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</si>
  <si>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</si>
  <si>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</si>
  <si>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</si>
  <si>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</si>
  <si>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</si>
  <si>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</si>
  <si>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</si>
  <si>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</si>
  <si>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</si>
  <si>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</si>
  <si>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</si>
  <si>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</si>
  <si>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</si>
  <si>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</si>
  <si>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</si>
  <si>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</si>
  <si>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</si>
  <si>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</si>
  <si>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</si>
  <si>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</si>
  <si>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</si>
  <si>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</si>
  <si>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</si>
  <si>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</si>
  <si>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</si>
  <si>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</si>
  <si>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</si>
  <si>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</si>
  <si>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</si>
  <si>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</si>
  <si>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</si>
  <si>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</si>
  <si>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</si>
  <si>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</si>
  <si>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</si>
  <si>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</si>
  <si>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</si>
  <si>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</si>
  <si>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</si>
  <si>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</si>
  <si>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</si>
  <si>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</si>
  <si>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</si>
  <si>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</si>
  <si>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</si>
  <si>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</si>
  <si>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</si>
  <si>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</si>
  <si>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</si>
  <si>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</si>
  <si>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</si>
  <si>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</si>
  <si>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</si>
  <si>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</si>
  <si>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</si>
  <si>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</si>
  <si>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</si>
  <si>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</si>
  <si>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</si>
  <si>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</si>
  <si>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</si>
  <si>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</si>
  <si>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</si>
  <si>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</si>
  <si>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</si>
  <si>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</si>
  <si>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</si>
  <si>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</si>
  <si>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</si>
  <si>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</si>
  <si>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</si>
  <si>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</si>
  <si>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</si>
  <si>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</si>
  <si>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</si>
  <si>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</si>
  <si>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</si>
  <si>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</si>
  <si>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</si>
  <si>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</si>
  <si>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</si>
  <si>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</si>
  <si>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</si>
  <si>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</si>
  <si>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</si>
  <si>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</si>
  <si>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</si>
  <si>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</si>
  <si>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</si>
  <si>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</si>
  <si>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</si>
  <si>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</si>
  <si>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</si>
  <si>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</si>
  <si>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</si>
  <si>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</si>
  <si>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</si>
  <si>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</si>
  <si>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</si>
  <si>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</si>
  <si>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</si>
  <si>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</si>
  <si>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</si>
  <si>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</si>
  <si>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</si>
  <si>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</si>
  <si>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</si>
  <si>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</si>
  <si>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</si>
  <si>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</si>
  <si>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</si>
  <si>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</si>
  <si>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</si>
  <si>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</si>
  <si>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</si>
  <si>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</si>
  <si>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</si>
  <si>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</si>
  <si>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</si>
  <si>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</si>
  <si>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</si>
  <si>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</si>
  <si>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</si>
  <si>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</si>
  <si>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</si>
  <si>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</si>
  <si>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</si>
  <si>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</si>
  <si>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</si>
  <si>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</si>
  <si>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</si>
  <si>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</si>
  <si>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</si>
  <si>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</si>
  <si>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</si>
  <si>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</si>
  <si>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</si>
  <si>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</si>
  <si>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</si>
  <si>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</si>
  <si>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</si>
  <si>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</si>
  <si>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</si>
  <si>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</si>
  <si>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</si>
  <si>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</si>
  <si>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</si>
  <si>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</si>
  <si>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</si>
  <si>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</si>
  <si>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</si>
  <si>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</si>
  <si>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</si>
  <si>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</si>
  <si>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</si>
  <si>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</si>
  <si>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</si>
  <si>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</si>
  <si>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</si>
  <si>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</si>
  <si>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</si>
  <si>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</si>
  <si>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</si>
  <si>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</si>
  <si>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</si>
  <si>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</si>
  <si>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</si>
  <si>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</si>
  <si>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</si>
  <si>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</si>
  <si>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</si>
  <si>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</si>
  <si>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</si>
  <si>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</si>
  <si>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</si>
  <si>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</si>
  <si>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</si>
  <si>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</si>
  <si>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</si>
  <si>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</si>
  <si>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</si>
  <si>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</si>
  <si>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</si>
  <si>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</si>
  <si>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</si>
  <si>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</si>
  <si>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</si>
  <si>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</si>
  <si>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</si>
  <si>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</si>
  <si>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</si>
  <si>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</si>
  <si>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</si>
  <si>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</si>
  <si>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</si>
  <si>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</si>
  <si>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</si>
  <si>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</si>
  <si>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</si>
  <si>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</si>
  <si>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</si>
  <si>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</si>
  <si>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</si>
  <si>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</si>
  <si>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</si>
  <si>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</si>
  <si>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</si>
  <si>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</si>
  <si>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</si>
  <si>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</si>
  <si>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</si>
  <si>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</si>
  <si>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</si>
  <si>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</si>
  <si>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</si>
  <si>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</si>
  <si>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</si>
  <si>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</si>
  <si>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</si>
  <si>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</si>
  <si>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</si>
  <si>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</si>
  <si>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</si>
  <si>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</si>
  <si>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</si>
  <si>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</si>
  <si>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</si>
  <si>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</si>
  <si>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</si>
  <si>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</si>
  <si>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</si>
  <si>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</si>
  <si>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</si>
  <si>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</si>
  <si>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</si>
  <si>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</si>
  <si>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</si>
  <si>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</si>
  <si>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</si>
  <si>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</si>
  <si>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</si>
  <si>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</si>
  <si>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</si>
  <si>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</si>
  <si>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</si>
  <si>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</si>
  <si>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</si>
  <si>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</si>
  <si>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</si>
  <si>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</si>
  <si>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</si>
  <si>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</si>
  <si>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</si>
  <si>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</si>
  <si>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</si>
  <si>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</si>
  <si>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</si>
  <si>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</si>
  <si>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</si>
  <si>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</si>
  <si>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</si>
  <si>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</si>
  <si>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</si>
  <si>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</si>
  <si>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</si>
  <si>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</si>
  <si>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</si>
  <si>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</si>
  <si>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</si>
  <si>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</si>
  <si>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</si>
  <si>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</si>
  <si>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</si>
  <si>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</si>
  <si>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</si>
  <si>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</si>
  <si>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</si>
  <si>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</si>
  <si>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</si>
  <si>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</si>
  <si>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</si>
  <si>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</si>
  <si>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</si>
  <si>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</si>
  <si>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</si>
  <si>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</si>
  <si>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</si>
  <si>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</si>
  <si>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</si>
  <si>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</si>
  <si>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</si>
  <si>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</si>
  <si>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</si>
  <si>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</si>
  <si>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</si>
  <si>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</si>
  <si>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</si>
  <si>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</si>
  <si>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</si>
  <si>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</si>
  <si>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</si>
  <si>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</si>
  <si>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</si>
  <si>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</si>
  <si>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</si>
  <si>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</si>
  <si>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</si>
  <si>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</si>
  <si>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</si>
  <si>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</si>
  <si>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</si>
  <si>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</si>
  <si>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</si>
  <si>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</si>
  <si>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</si>
  <si>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</si>
  <si>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</si>
  <si>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</si>
  <si>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</si>
  <si>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</si>
  <si>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</si>
  <si>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</si>
  <si>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</si>
  <si>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</si>
  <si>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</si>
  <si>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</si>
  <si>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</si>
  <si>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</si>
  <si>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</si>
  <si>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</si>
  <si>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</si>
  <si>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</si>
  <si>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</si>
  <si>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</si>
  <si>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</si>
  <si>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</si>
  <si>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</si>
  <si>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</si>
  <si>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</si>
  <si>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</si>
  <si>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</si>
  <si>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</si>
  <si>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</si>
  <si>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</si>
  <si>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</si>
  <si>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</si>
  <si>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</si>
  <si>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</si>
  <si>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</si>
  <si>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</si>
  <si>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</si>
  <si>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</si>
  <si>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</si>
  <si>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</si>
  <si>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</si>
  <si>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</si>
  <si>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</si>
  <si>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</si>
  <si>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</si>
  <si>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</si>
  <si>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</si>
  <si>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</si>
  <si>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</si>
  <si>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</si>
  <si>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</si>
  <si>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</si>
  <si>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</si>
  <si>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</si>
  <si>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</si>
  <si>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</si>
  <si>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</si>
  <si>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</si>
  <si>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</si>
  <si>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</si>
  <si>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</si>
  <si>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</si>
  <si>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</si>
  <si>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</si>
  <si>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</si>
  <si>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</si>
  <si>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</si>
  <si>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</si>
  <si>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</si>
  <si>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</si>
  <si>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</si>
  <si>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</si>
  <si>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</si>
  <si>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</si>
  <si>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</si>
  <si>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</si>
  <si>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</si>
  <si>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</si>
  <si>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</si>
  <si>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</si>
  <si>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</si>
  <si>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</si>
  <si>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</si>
  <si>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</si>
  <si>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</si>
  <si>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</si>
  <si>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</si>
  <si>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</si>
  <si>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</si>
  <si>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</si>
  <si>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</si>
  <si>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</si>
  <si>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</si>
  <si>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</si>
  <si>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</si>
  <si>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</si>
  <si>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</si>
  <si>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</si>
  <si>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</si>
  <si>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</si>
  <si>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</si>
  <si>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</si>
  <si>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</si>
  <si>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</si>
  <si>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</si>
  <si>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</si>
  <si>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</si>
  <si>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</si>
  <si>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</si>
  <si>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</si>
  <si>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</si>
  <si>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</si>
  <si>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</si>
  <si>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</si>
  <si>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</si>
  <si>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</si>
  <si>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</si>
  <si>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</si>
  <si>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</si>
  <si>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</si>
  <si>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</si>
  <si>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</si>
  <si>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</si>
  <si>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</si>
  <si>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</si>
  <si>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</si>
  <si>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</si>
  <si>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</si>
  <si>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</si>
  <si>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</si>
  <si>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</si>
  <si>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</si>
  <si>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</si>
  <si>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</si>
  <si>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</si>
  <si>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</si>
  <si>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</si>
  <si>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</si>
  <si>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</si>
  <si>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</si>
  <si>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</si>
  <si>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</si>
  <si>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</si>
  <si>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</si>
  <si>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</si>
  <si>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</si>
  <si>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</si>
  <si>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</si>
  <si>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</si>
  <si>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</si>
  <si>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</si>
  <si>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</si>
  <si>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</si>
  <si>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</si>
  <si>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</si>
  <si>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</si>
  <si>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</si>
  <si>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</si>
  <si>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</si>
  <si>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</si>
  <si>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</si>
  <si>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</si>
  <si>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</si>
  <si>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</si>
  <si>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</si>
  <si>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</si>
  <si>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</si>
  <si>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</si>
  <si>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</si>
  <si>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</si>
  <si>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</si>
  <si>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</si>
  <si>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</si>
  <si>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</si>
  <si>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</si>
  <si>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</si>
  <si>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</si>
  <si>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</si>
  <si>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</si>
  <si>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</si>
  <si>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</si>
  <si>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</si>
  <si>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</si>
  <si>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</si>
  <si>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</si>
  <si>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</si>
  <si>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</si>
  <si>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</si>
  <si>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</si>
  <si>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</si>
  <si>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</si>
  <si>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</si>
  <si>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</si>
  <si>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</si>
  <si>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</si>
  <si>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</si>
  <si>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</si>
  <si>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</si>
  <si>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</si>
  <si>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</si>
  <si>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</si>
  <si>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</si>
  <si>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</si>
  <si>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</si>
  <si>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</si>
  <si>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</si>
  <si>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</si>
  <si>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</si>
  <si>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</si>
  <si>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</si>
  <si>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</si>
  <si>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</si>
  <si>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</si>
  <si>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</si>
  <si>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</si>
  <si>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</si>
  <si>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</si>
  <si>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</si>
  <si>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</si>
  <si>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</si>
  <si>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</si>
  <si>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</si>
  <si>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</si>
  <si>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</si>
  <si>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</si>
  <si>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</si>
  <si>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</si>
  <si>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</si>
  <si>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</si>
  <si>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</si>
  <si>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</si>
  <si>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</si>
  <si>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</si>
  <si>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</si>
  <si>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</si>
  <si>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</si>
  <si>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</si>
  <si>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</si>
  <si>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</si>
  <si>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</si>
  <si>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</si>
  <si>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</si>
  <si>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</si>
  <si>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</si>
  <si>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</si>
  <si>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</si>
  <si>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</si>
  <si>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</si>
  <si>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</si>
  <si>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</si>
  <si>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</si>
  <si>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</si>
  <si>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</si>
  <si>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</si>
  <si>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</si>
  <si>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</si>
  <si>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</si>
  <si>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</si>
  <si>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</si>
  <si>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</si>
  <si>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</si>
  <si>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</si>
  <si>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</si>
  <si>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</si>
  <si>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</si>
  <si>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</si>
  <si>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</si>
  <si>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</si>
  <si>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</si>
  <si>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</si>
  <si>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</si>
  <si>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</si>
  <si>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</si>
  <si>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</si>
  <si>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</si>
  <si>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</si>
  <si>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</si>
  <si>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</si>
  <si>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</si>
  <si>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</si>
  <si>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</si>
  <si>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</si>
  <si>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</si>
  <si>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</si>
  <si>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</si>
  <si>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</si>
  <si>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</si>
  <si>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</si>
  <si>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</si>
  <si>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</si>
  <si>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</si>
  <si>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</si>
  <si>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</si>
  <si>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</si>
  <si>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</si>
  <si>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</si>
  <si>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</si>
  <si>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</si>
  <si>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</si>
  <si>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</si>
  <si>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</si>
  <si>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</si>
  <si>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</si>
  <si>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</si>
  <si>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</si>
  <si>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</si>
  <si>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</si>
  <si>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</si>
  <si>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</si>
  <si>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</si>
  <si>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</si>
  <si>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</si>
  <si>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</si>
  <si>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</si>
  <si>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</si>
  <si>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</si>
  <si>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</si>
  <si>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</si>
  <si>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</si>
  <si>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</si>
  <si>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</si>
  <si>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</si>
  <si>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</si>
  <si>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</si>
  <si>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</si>
  <si>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</si>
  <si>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</si>
  <si>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</si>
  <si>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</si>
  <si>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</si>
  <si>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</si>
  <si>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</si>
  <si>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</si>
  <si>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</si>
  <si>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</si>
  <si>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</si>
  <si>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</si>
  <si>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</si>
  <si>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</si>
  <si>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</si>
  <si>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</si>
  <si>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</si>
  <si>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</si>
  <si>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</si>
  <si>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</si>
  <si>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</si>
  <si>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</si>
  <si>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</si>
  <si>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</si>
  <si>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</si>
  <si>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</si>
  <si>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</si>
  <si>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</si>
  <si>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</si>
  <si>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</si>
  <si>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</si>
  <si>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</si>
  <si>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</si>
  <si>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</si>
  <si>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</si>
  <si>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</si>
  <si>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</si>
  <si>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</si>
  <si>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</si>
  <si>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</si>
  <si>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</si>
  <si>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</si>
  <si>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</si>
  <si>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</si>
  <si>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</si>
  <si>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</si>
  <si>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</si>
  <si>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</si>
  <si>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</si>
  <si>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</si>
  <si>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</si>
  <si>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</si>
  <si>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</si>
  <si>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</si>
  <si>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</si>
  <si>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</si>
  <si>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</si>
  <si>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</si>
  <si>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</si>
  <si>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</si>
  <si>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</si>
  <si>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</si>
  <si>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</si>
  <si>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</si>
  <si>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</si>
  <si>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</si>
  <si>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</si>
  <si>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</si>
  <si>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</si>
  <si>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</si>
  <si>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</si>
  <si>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</si>
  <si>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</si>
  <si>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</si>
  <si>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</si>
  <si>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</si>
  <si>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</si>
  <si>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</si>
  <si>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</si>
  <si>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</si>
  <si>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</si>
  <si>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</si>
  <si>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</si>
  <si>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</si>
  <si>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</si>
  <si>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</si>
  <si>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</si>
  <si>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</si>
  <si>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</si>
  <si>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</si>
  <si>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</si>
  <si>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</si>
  <si>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</si>
  <si>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</si>
  <si>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</si>
  <si>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</si>
  <si>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</si>
  <si>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</si>
  <si>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</si>
  <si>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</si>
  <si>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</si>
  <si>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</si>
  <si>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</si>
  <si>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</si>
  <si>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</si>
  <si>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</si>
  <si>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</si>
  <si>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</si>
  <si>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</si>
  <si>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</si>
  <si>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</si>
  <si>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</si>
  <si>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</si>
  <si>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</si>
  <si>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</si>
  <si>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</si>
  <si>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</si>
  <si>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</si>
  <si>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</si>
  <si>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</si>
  <si>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</si>
  <si>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</si>
  <si>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</si>
  <si>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</si>
  <si>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</si>
  <si>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</si>
  <si>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</si>
  <si>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</si>
  <si>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</si>
  <si>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</si>
  <si>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</si>
  <si>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</si>
  <si>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</si>
  <si>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</si>
  <si>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</si>
  <si>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</si>
  <si>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</si>
  <si>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</si>
  <si>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</si>
  <si>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</si>
  <si>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</si>
  <si>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</si>
  <si>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</si>
  <si>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</si>
  <si>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</si>
  <si>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</si>
  <si>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</si>
  <si>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</si>
  <si>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</si>
  <si>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</si>
  <si>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</si>
  <si>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</si>
  <si>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</si>
  <si>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</si>
  <si>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</si>
  <si>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</si>
  <si>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</si>
  <si>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</si>
  <si>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</si>
  <si>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</si>
  <si>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</si>
  <si>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</si>
  <si>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</si>
  <si>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</si>
  <si>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</si>
  <si>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</si>
  <si>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</si>
  <si>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</si>
  <si>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</si>
  <si>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</si>
  <si>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</si>
  <si>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</si>
  <si>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</si>
  <si>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</si>
  <si>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</si>
  <si>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</si>
  <si>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</si>
  <si>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</si>
  <si>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</si>
  <si>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</si>
  <si>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</si>
  <si>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</si>
  <si>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</si>
  <si>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</si>
  <si>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</si>
  <si>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</si>
  <si>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</si>
  <si>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</si>
  <si>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</si>
  <si>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</si>
  <si>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</si>
  <si>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</si>
  <si>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</si>
  <si>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</si>
  <si>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</si>
  <si>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</si>
  <si>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</si>
  <si>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</si>
  <si>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</si>
  <si>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</si>
  <si>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</si>
  <si>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</si>
  <si>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</si>
  <si>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</si>
  <si>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</si>
  <si>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</si>
  <si>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</si>
  <si>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</si>
  <si>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</si>
  <si>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</si>
  <si>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</si>
  <si>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</si>
  <si>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</si>
  <si>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</si>
  <si>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</si>
  <si>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</si>
  <si>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</si>
  <si>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</si>
  <si>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</si>
  <si>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</si>
  <si>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</si>
  <si>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</si>
  <si>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</si>
  <si>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</si>
  <si>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</si>
  <si>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</si>
  <si>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</si>
  <si>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</si>
  <si>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</si>
  <si>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</si>
  <si>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</si>
  <si>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</si>
  <si>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</si>
  <si>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</si>
  <si>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</si>
  <si>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</si>
  <si>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</si>
  <si>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</si>
  <si>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</si>
  <si>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</si>
  <si>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</si>
  <si>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</si>
  <si>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</si>
  <si>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</si>
  <si>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</si>
  <si>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</si>
  <si>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</si>
  <si>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</si>
  <si>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</si>
  <si>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</si>
  <si>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</si>
  <si>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</si>
  <si>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</si>
  <si>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</si>
  <si>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</si>
  <si>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</si>
  <si>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</si>
  <si>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</si>
  <si>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</si>
  <si>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</si>
  <si>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</si>
  <si>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</si>
  <si>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</si>
  <si>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</si>
  <si>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</si>
  <si>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</si>
  <si>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</si>
  <si>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</si>
  <si>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</si>
  <si>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</si>
  <si>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</si>
  <si>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</si>
  <si>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</si>
  <si>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</si>
  <si>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</si>
  <si>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</si>
  <si>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</si>
  <si>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</si>
  <si>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</si>
  <si>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</si>
  <si>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</si>
  <si>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</si>
  <si>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</si>
  <si>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</si>
  <si>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</si>
  <si>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</si>
  <si>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</si>
  <si>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</si>
  <si>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</si>
  <si>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</si>
  <si>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</si>
  <si>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</si>
  <si>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</si>
  <si>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</si>
  <si>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</si>
  <si>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</si>
  <si>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</si>
  <si>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</si>
  <si>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</si>
  <si>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</si>
  <si>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</si>
  <si>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</si>
  <si>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</si>
  <si>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</si>
  <si>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</si>
  <si>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</si>
  <si>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</si>
  <si>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</si>
  <si>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</si>
  <si>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</si>
  <si>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</si>
  <si>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</si>
  <si>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</si>
  <si>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</si>
  <si>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</si>
  <si>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</si>
  <si>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</si>
  <si>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</si>
  <si>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</si>
  <si>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</si>
  <si>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</si>
  <si>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</si>
  <si>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</si>
  <si>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</si>
  <si>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</si>
  <si>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</si>
  <si>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</si>
  <si>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</si>
  <si>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</si>
  <si>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</si>
  <si>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</si>
  <si>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</si>
  <si>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</si>
  <si>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</si>
  <si>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</si>
  <si>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</si>
  <si>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</si>
  <si>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</si>
  <si>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</si>
  <si>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</si>
  <si>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</si>
  <si>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</si>
  <si>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</si>
  <si>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</si>
  <si>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</si>
  <si>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</si>
  <si>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</si>
  <si>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</si>
  <si>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</si>
  <si>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</si>
  <si>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</si>
  <si>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</si>
  <si>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</si>
  <si>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</si>
  <si>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</si>
  <si>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</si>
  <si>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</si>
  <si>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</si>
  <si>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</si>
  <si>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</si>
  <si>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</si>
  <si>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</si>
  <si>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</si>
  <si>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</si>
  <si>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</si>
  <si>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</si>
  <si>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</si>
  <si>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</si>
  <si>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</si>
  <si>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</si>
  <si>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</si>
  <si>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</si>
  <si>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</si>
  <si>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</si>
  <si>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</si>
  <si>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</si>
  <si>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</si>
  <si>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</si>
  <si>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</si>
  <si>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</si>
  <si>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</si>
  <si>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</si>
  <si>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</si>
  <si>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</si>
  <si>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</si>
  <si>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</si>
  <si>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</si>
  <si>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</si>
  <si>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</si>
  <si>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</si>
  <si>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</si>
  <si>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</si>
  <si>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</si>
  <si>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</si>
  <si>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</si>
  <si>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</si>
  <si>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</si>
  <si>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</si>
  <si>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</si>
  <si>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</si>
  <si>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</si>
  <si>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</si>
  <si>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</si>
  <si>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</si>
  <si>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</si>
  <si>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</si>
  <si>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</si>
  <si>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</si>
  <si>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</si>
  <si>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</si>
  <si>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</si>
  <si>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</si>
  <si>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</si>
  <si>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</si>
  <si>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</si>
  <si>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</si>
  <si>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</si>
  <si>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</si>
  <si>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</si>
  <si>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</si>
  <si>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</si>
  <si>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</si>
  <si>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</si>
  <si>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</si>
  <si>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</si>
  <si>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</si>
  <si>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</si>
  <si>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</si>
  <si>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</si>
  <si>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</si>
  <si>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</si>
  <si>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</si>
  <si>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</si>
  <si>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</si>
  <si>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</si>
  <si>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</si>
  <si>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</si>
  <si>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</si>
  <si>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</si>
  <si>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</si>
  <si>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</si>
  <si>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</si>
  <si>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</si>
  <si>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</si>
  <si>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</si>
  <si>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</si>
  <si>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</si>
  <si>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</si>
  <si>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</si>
  <si>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</si>
  <si>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</si>
  <si>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</si>
  <si>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</si>
  <si>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</si>
  <si>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</si>
  <si>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</si>
  <si>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</si>
  <si>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</si>
  <si>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</si>
  <si>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</si>
  <si>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</si>
  <si>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</si>
  <si>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</si>
  <si>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</si>
  <si>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</si>
  <si>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</si>
  <si>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</si>
  <si>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</si>
  <si>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</si>
  <si>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</si>
  <si>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</si>
  <si>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</si>
  <si>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</si>
  <si>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</si>
  <si>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</si>
  <si>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</si>
  <si>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</si>
  <si>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</si>
  <si>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</si>
  <si>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</si>
  <si>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</si>
  <si>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</si>
  <si>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</si>
  <si>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</si>
  <si>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</si>
  <si>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</si>
  <si>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</si>
  <si>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</si>
  <si>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</si>
  <si>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</si>
  <si>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</si>
  <si>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</si>
  <si>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</si>
  <si>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</si>
  <si>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</si>
  <si>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</si>
  <si>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</si>
  <si>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</si>
  <si>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</si>
  <si>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</si>
  <si>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</si>
  <si>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</si>
  <si>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</si>
  <si>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</si>
  <si>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</si>
  <si>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</si>
  <si>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</si>
  <si>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</si>
  <si>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</si>
  <si>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</si>
  <si>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</si>
  <si>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</si>
  <si>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</si>
  <si>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</si>
  <si>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</si>
  <si>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</si>
  <si>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</si>
  <si>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</si>
  <si>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</si>
  <si>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</si>
  <si>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</si>
  <si>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</si>
  <si>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</si>
  <si>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</si>
  <si>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</si>
  <si>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</si>
  <si>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</si>
  <si>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</si>
  <si>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</si>
  <si>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</si>
  <si>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</si>
  <si>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</si>
  <si>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</si>
  <si>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</si>
  <si>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</si>
  <si>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</si>
  <si>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</si>
  <si>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</si>
  <si>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</si>
  <si>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</si>
  <si>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</si>
  <si>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</si>
  <si>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</si>
  <si>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</si>
  <si>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</si>
  <si>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</si>
  <si>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</si>
  <si>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</si>
  <si>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</si>
  <si>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</si>
  <si>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</si>
  <si>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</si>
  <si>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</si>
  <si>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</si>
  <si>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</si>
  <si>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</si>
  <si>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</si>
  <si>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</si>
  <si>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</si>
  <si>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</si>
  <si>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</si>
  <si>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</si>
  <si>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</si>
  <si>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</si>
  <si>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</si>
  <si>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</si>
  <si>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</si>
  <si>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</si>
  <si>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</si>
  <si>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</si>
  <si>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</si>
  <si>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</si>
  <si>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</si>
  <si>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</si>
  <si>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</si>
  <si>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</si>
  <si>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</si>
  <si>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</si>
  <si>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</si>
  <si>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</si>
  <si>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</si>
  <si>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</si>
  <si>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</si>
  <si>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</si>
  <si>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</si>
  <si>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</si>
  <si>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</si>
  <si>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</si>
  <si>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</si>
  <si>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</si>
  <si>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</si>
  <si>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</si>
  <si>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</si>
  <si>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</si>
  <si>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</si>
  <si>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</si>
  <si>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</si>
  <si>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</si>
  <si>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</si>
  <si>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</si>
  <si>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</si>
  <si>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</si>
  <si>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</si>
  <si>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</si>
  <si>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</si>
  <si>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</si>
  <si>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</si>
  <si>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</si>
  <si>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</si>
  <si>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</si>
  <si>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</si>
  <si>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</si>
  <si>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</si>
  <si>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</si>
  <si>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</si>
  <si>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</si>
  <si>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</si>
  <si>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</si>
  <si>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</si>
  <si>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</si>
  <si>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</si>
  <si>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</si>
  <si>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</si>
  <si>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</si>
  <si>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</si>
  <si>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</si>
  <si>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</si>
  <si>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</si>
  <si>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</si>
  <si>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</si>
  <si>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</si>
  <si>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</si>
  <si>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</si>
  <si>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</si>
  <si>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</si>
  <si>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</si>
  <si>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</si>
  <si>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</si>
  <si>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</si>
  <si>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</si>
  <si>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</si>
  <si>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</si>
  <si>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</si>
  <si>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</si>
  <si>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</si>
  <si>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</si>
  <si>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</si>
  <si>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</si>
  <si>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</si>
  <si>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</si>
  <si>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</si>
  <si>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</si>
  <si>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</si>
  <si>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</si>
  <si>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</si>
  <si>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</si>
  <si>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</si>
  <si>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</si>
  <si>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</si>
  <si>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</si>
  <si>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</si>
  <si>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</si>
  <si>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</si>
  <si>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</si>
  <si>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</si>
  <si>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</si>
  <si>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</si>
  <si>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</si>
  <si>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</si>
  <si>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</si>
  <si>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</si>
  <si>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</si>
  <si>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</si>
  <si>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</si>
  <si>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</si>
  <si>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</si>
  <si>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</si>
  <si>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</si>
  <si>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</si>
  <si>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</si>
  <si>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</si>
  <si>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</si>
  <si>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</si>
  <si>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</si>
  <si>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</si>
  <si>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</si>
  <si>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</si>
  <si>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</si>
  <si>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</si>
  <si>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</si>
  <si>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</si>
  <si>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</si>
  <si>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</si>
  <si>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</si>
  <si>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</si>
  <si>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</si>
  <si>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</si>
  <si>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</si>
  <si>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</si>
  <si>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</si>
  <si>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</si>
  <si>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</si>
  <si>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</si>
  <si>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</si>
  <si>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</si>
  <si>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</si>
  <si>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</si>
  <si>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</si>
  <si>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</si>
  <si>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</si>
  <si>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</si>
  <si>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</si>
  <si>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</si>
  <si>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</si>
  <si>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</si>
  <si>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</si>
  <si>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</si>
  <si>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</si>
  <si>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</si>
  <si>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</si>
  <si>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</si>
  <si>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</si>
  <si>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</si>
  <si>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</si>
  <si>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</si>
  <si>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</si>
  <si>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</si>
  <si>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</si>
  <si>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</si>
  <si>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</si>
  <si>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</si>
  <si>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</si>
  <si>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</si>
  <si>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</si>
  <si>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</si>
  <si>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</si>
  <si>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</si>
  <si>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</si>
  <si>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</si>
  <si>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</si>
  <si>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</si>
  <si>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</si>
  <si>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</si>
  <si>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</si>
  <si>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</si>
  <si>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</si>
  <si>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</si>
  <si>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</si>
  <si>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</si>
  <si>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</si>
  <si>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</si>
  <si>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</si>
  <si>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</si>
  <si>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</si>
  <si>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</si>
  <si>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</si>
  <si>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</si>
  <si>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</si>
  <si>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</si>
  <si>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</si>
  <si>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</si>
  <si>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</si>
  <si>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</si>
  <si>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</si>
  <si>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</si>
  <si>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</si>
  <si>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</si>
  <si>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</si>
  <si>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</si>
  <si>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</si>
  <si>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</si>
  <si>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</si>
  <si>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</si>
  <si>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</si>
  <si>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</si>
  <si>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</si>
  <si>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</si>
  <si>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</si>
  <si>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</si>
  <si>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</si>
  <si>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</si>
  <si>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</si>
  <si>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</si>
  <si>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</si>
  <si>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</si>
  <si>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</si>
  <si>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</si>
  <si>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</si>
  <si>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</si>
  <si>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</si>
  <si>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</si>
  <si>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</si>
  <si>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</si>
  <si>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</si>
  <si>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</si>
  <si>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</si>
  <si>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</si>
  <si>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</si>
  <si>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</si>
  <si>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</si>
  <si>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</si>
  <si>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</si>
  <si>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</si>
  <si>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</si>
  <si>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</si>
  <si>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</si>
  <si>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</si>
  <si>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</si>
  <si>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</si>
  <si>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</si>
  <si>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</si>
  <si>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</si>
  <si>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</si>
  <si>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</si>
  <si>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</si>
  <si>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</si>
  <si>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</si>
  <si>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</si>
  <si>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</si>
  <si>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</si>
  <si>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</si>
  <si>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</si>
  <si>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</si>
  <si>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</si>
  <si>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</si>
  <si>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</si>
  <si>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</si>
  <si>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</si>
  <si>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</si>
  <si>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</si>
  <si>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</si>
  <si>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</si>
  <si>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</si>
  <si>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</si>
  <si>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</si>
  <si>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</si>
  <si>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</si>
  <si>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</si>
  <si>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</si>
  <si>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</si>
  <si>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</si>
  <si>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</si>
  <si>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</si>
  <si>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</si>
  <si>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</si>
  <si>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</si>
  <si>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</si>
  <si>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</si>
  <si>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</si>
  <si>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</si>
  <si>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</si>
  <si>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</si>
  <si>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</si>
  <si>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</si>
  <si>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</si>
  <si>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</si>
  <si>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</si>
  <si>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</si>
  <si>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</si>
  <si>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</si>
  <si>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</si>
  <si>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</si>
  <si>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</si>
  <si>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</si>
  <si>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</si>
  <si>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</si>
  <si>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</si>
  <si>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</si>
  <si>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</si>
  <si>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</si>
  <si>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</si>
  <si>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</si>
  <si>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</si>
  <si>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</si>
  <si>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</si>
  <si>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</si>
  <si>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</si>
  <si>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</si>
  <si>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</si>
  <si>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</si>
  <si>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</si>
  <si>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</si>
  <si>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</si>
  <si>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</si>
  <si>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</si>
  <si>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</si>
  <si>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</si>
  <si>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</si>
  <si>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</si>
  <si>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</si>
  <si>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</si>
  <si>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</si>
  <si>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</si>
  <si>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</si>
  <si>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</si>
  <si>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</si>
  <si>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</si>
  <si>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</si>
  <si>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</si>
  <si>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</si>
  <si>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</si>
  <si>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</si>
  <si>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</si>
  <si>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</si>
  <si>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</si>
  <si>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</si>
  <si>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</si>
  <si>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</si>
  <si>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</si>
  <si>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</si>
  <si>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</si>
  <si>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</si>
  <si>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</si>
  <si>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</si>
  <si>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</si>
  <si>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</si>
  <si>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</si>
  <si>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</si>
  <si>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</si>
  <si>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</si>
  <si>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</si>
  <si>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</si>
  <si>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</si>
  <si>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</si>
  <si>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</si>
  <si>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</si>
  <si>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</si>
  <si>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</si>
  <si>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</si>
  <si>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</si>
  <si>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</si>
  <si>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</si>
  <si>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</si>
  <si>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</si>
  <si>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</si>
  <si>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</si>
  <si>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</si>
  <si>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</si>
  <si>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</si>
  <si>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</si>
  <si>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</si>
  <si>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</si>
  <si>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</si>
  <si>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</si>
  <si>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</si>
  <si>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</si>
  <si>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</si>
  <si>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</si>
  <si>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</si>
  <si>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</si>
  <si>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</si>
  <si>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</si>
  <si>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</si>
  <si>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</si>
  <si>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</si>
  <si>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</si>
  <si>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</si>
  <si>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</si>
  <si>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</si>
  <si>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</si>
  <si>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</si>
  <si>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</si>
  <si>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</si>
  <si>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</si>
  <si>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</si>
  <si>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</si>
  <si>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</si>
  <si>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</si>
  <si>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</si>
  <si>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</si>
  <si>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</si>
  <si>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</si>
  <si>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</si>
  <si>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</si>
  <si>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</si>
  <si>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</si>
  <si>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</si>
  <si>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</si>
  <si>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</si>
  <si>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</si>
  <si>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</si>
  <si>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</si>
  <si>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</si>
  <si>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</si>
  <si>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</si>
  <si>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</si>
  <si>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</si>
  <si>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</si>
  <si>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</si>
  <si>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</si>
  <si>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</si>
  <si>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</si>
  <si>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</si>
  <si>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</si>
  <si>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</si>
  <si>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</si>
  <si>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</si>
  <si>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</si>
  <si>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</si>
  <si>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</si>
  <si>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</si>
  <si>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</si>
  <si>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</si>
  <si>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</si>
  <si>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</si>
  <si>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</si>
  <si>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</si>
  <si>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</si>
  <si>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</si>
  <si>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</si>
  <si>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</si>
  <si>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</si>
  <si>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</si>
  <si>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</si>
  <si>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</si>
  <si>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</si>
  <si>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</si>
  <si>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</si>
  <si>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</si>
  <si>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</si>
  <si>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</si>
  <si>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</si>
  <si>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</si>
  <si>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</si>
  <si>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</si>
  <si>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</si>
  <si>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</si>
  <si>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</si>
  <si>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</si>
  <si>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</si>
  <si>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</si>
  <si>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</si>
  <si>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</si>
  <si>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</si>
  <si>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</si>
  <si>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</si>
  <si>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</si>
  <si>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</si>
  <si>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</si>
  <si>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</si>
  <si>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</si>
  <si>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</si>
  <si>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</si>
  <si>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</si>
  <si>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</si>
  <si>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</si>
  <si>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</si>
  <si>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</si>
  <si>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</si>
  <si>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</si>
  <si>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</si>
  <si>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</si>
  <si>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</si>
  <si>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</si>
  <si>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</si>
  <si>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</si>
  <si>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</si>
  <si>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</si>
  <si>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</si>
  <si>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</si>
  <si>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</si>
  <si>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</si>
  <si>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</si>
  <si>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</si>
  <si>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</si>
  <si>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</si>
  <si>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</si>
  <si>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</si>
  <si>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</si>
  <si>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</si>
  <si>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</si>
  <si>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</si>
  <si>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</si>
  <si>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</si>
  <si>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</si>
  <si>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</si>
  <si>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</si>
  <si>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</si>
  <si>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</si>
  <si>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</si>
  <si>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</si>
  <si>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</si>
  <si>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</si>
  <si>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</si>
  <si>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</si>
  <si>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</si>
  <si>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</si>
  <si>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</si>
  <si>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</si>
  <si>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</si>
  <si>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</si>
  <si>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</si>
  <si>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</si>
  <si>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</si>
  <si>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</si>
  <si>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</si>
  <si>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</si>
  <si>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</si>
  <si>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</si>
  <si>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</si>
  <si>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</si>
  <si>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</si>
  <si>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</si>
  <si>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</si>
  <si>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</si>
  <si>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</si>
  <si>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</si>
  <si>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</si>
  <si>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</si>
  <si>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</si>
  <si>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</si>
  <si>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</si>
  <si>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</si>
  <si>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</si>
  <si>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</si>
  <si>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</si>
  <si>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</si>
  <si>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</si>
  <si>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</si>
  <si>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</si>
  <si>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</si>
  <si>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</si>
  <si>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</si>
  <si>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</si>
  <si>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</si>
  <si>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</si>
  <si>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</si>
  <si>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</si>
  <si>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</si>
  <si>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</si>
  <si>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</si>
  <si>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</si>
  <si>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</si>
  <si>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</si>
  <si>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</si>
  <si>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</si>
  <si>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</si>
  <si>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</si>
  <si>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</si>
  <si>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</si>
  <si>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</si>
  <si>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</si>
  <si>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</si>
  <si>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</si>
  <si>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</si>
  <si>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</si>
  <si>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</si>
  <si>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</si>
  <si>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</si>
  <si>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</si>
  <si>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</si>
  <si>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</si>
  <si>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</si>
  <si>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</si>
  <si>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</si>
  <si>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</si>
  <si>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</si>
  <si>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</si>
  <si>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</si>
  <si>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</si>
  <si>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</si>
  <si>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</si>
  <si>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</si>
  <si>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</si>
  <si>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</si>
  <si>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</si>
  <si>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</si>
  <si>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</si>
  <si>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</si>
  <si>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</si>
  <si>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</si>
  <si>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</si>
  <si>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</si>
  <si>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</si>
  <si>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</si>
  <si>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</si>
  <si>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</si>
  <si>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</si>
  <si>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</si>
  <si>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</si>
  <si>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</si>
  <si>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</si>
  <si>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</si>
  <si>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</si>
  <si>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</si>
  <si>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</si>
  <si>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</si>
  <si>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</si>
  <si>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</si>
  <si>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</si>
  <si>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</si>
  <si>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</si>
  <si>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</si>
  <si>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</si>
  <si>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</si>
  <si>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</si>
  <si>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</si>
  <si>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</si>
  <si>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</si>
  <si>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</si>
  <si>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</si>
  <si>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</si>
  <si>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</si>
  <si>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</si>
  <si>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</si>
  <si>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</si>
  <si>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</si>
  <si>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</si>
  <si>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</si>
  <si>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</si>
  <si>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</si>
  <si>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</si>
  <si>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</si>
  <si>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</si>
  <si>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</si>
  <si>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</si>
  <si>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</si>
  <si>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</si>
  <si>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</si>
  <si>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</si>
  <si>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</si>
  <si>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</si>
  <si>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</si>
  <si>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</si>
  <si>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</si>
  <si>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</si>
  <si>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</si>
  <si>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</si>
  <si>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</si>
  <si>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</si>
  <si>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</si>
  <si>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</si>
  <si>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</si>
  <si>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</si>
  <si>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</si>
  <si>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</si>
  <si>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</si>
  <si>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</si>
  <si>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</si>
  <si>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</si>
  <si>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</si>
  <si>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</si>
  <si>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</si>
  <si>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</si>
  <si>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</si>
  <si>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</si>
  <si>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</si>
  <si>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</si>
  <si>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</si>
  <si>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</si>
  <si>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</si>
  <si>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</si>
  <si>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</si>
  <si>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</si>
  <si>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</si>
  <si>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</si>
  <si>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</si>
  <si>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</si>
  <si>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</si>
  <si>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</si>
  <si>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</si>
  <si>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</si>
  <si>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</si>
  <si>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</si>
  <si>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</si>
  <si>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</si>
  <si>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</si>
  <si>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</si>
  <si>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</si>
  <si>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</si>
  <si>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</si>
  <si>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</si>
  <si>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</si>
  <si>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</si>
  <si>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</si>
  <si>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</si>
  <si>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</si>
  <si>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</si>
  <si>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</si>
  <si>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</si>
  <si>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</si>
  <si>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</si>
  <si>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</si>
  <si>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</si>
  <si>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</si>
  <si>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</si>
  <si>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</si>
  <si>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</si>
  <si>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</si>
  <si>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</si>
  <si>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</si>
  <si>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</si>
  <si>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</si>
  <si>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</si>
  <si>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</si>
  <si>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</si>
  <si>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</si>
  <si>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</si>
  <si>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</si>
  <si>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</si>
  <si>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</si>
  <si>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</si>
  <si>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</si>
  <si>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</si>
  <si>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</si>
  <si>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</si>
  <si>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</si>
  <si>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</si>
  <si>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</si>
  <si>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</si>
  <si>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</si>
  <si>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</si>
  <si>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</si>
  <si>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</si>
  <si>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</si>
  <si>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</si>
  <si>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</si>
  <si>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</si>
  <si>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</si>
  <si>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</si>
  <si>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</si>
  <si>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</si>
  <si>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</si>
  <si>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</si>
  <si>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</si>
  <si>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</si>
  <si>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</si>
  <si>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</si>
  <si>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</si>
  <si>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</si>
  <si>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</si>
  <si>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</si>
  <si>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</si>
  <si>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</si>
  <si>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</si>
  <si>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</si>
  <si>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</si>
  <si>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</si>
  <si>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</si>
  <si>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</si>
  <si>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</si>
  <si>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</si>
  <si>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</si>
  <si>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</si>
  <si>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</si>
  <si>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</si>
  <si>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</si>
  <si>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</si>
  <si>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</si>
  <si>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</si>
  <si>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</si>
  <si>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</si>
  <si>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</si>
  <si>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</si>
  <si>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</si>
  <si>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</si>
  <si>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</si>
  <si>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</si>
  <si>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</si>
  <si>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</si>
  <si>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</si>
  <si>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</si>
  <si>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</si>
  <si>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</si>
  <si>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</si>
  <si>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</si>
  <si>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</si>
  <si>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</si>
  <si>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</si>
  <si>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</si>
  <si>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</si>
  <si>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</si>
  <si>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</si>
  <si>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</si>
  <si>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</si>
  <si>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</si>
  <si>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</si>
  <si>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</si>
  <si>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</si>
  <si>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</si>
  <si>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</si>
  <si>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</si>
  <si>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</si>
  <si>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</si>
  <si>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</si>
  <si>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</si>
  <si>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</si>
  <si>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</si>
  <si>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</si>
  <si>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</si>
  <si>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</si>
  <si>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</si>
  <si>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</si>
  <si>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</si>
  <si>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</si>
  <si>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</si>
  <si>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</si>
  <si>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</si>
  <si>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</si>
  <si>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</si>
  <si>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</si>
  <si>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</si>
  <si>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</si>
  <si>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</si>
  <si>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</si>
  <si>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</si>
  <si>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</si>
  <si>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</si>
  <si>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</si>
  <si>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</si>
  <si>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</si>
  <si>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</si>
  <si>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</si>
  <si>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</si>
  <si>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</si>
  <si>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</si>
  <si>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</si>
  <si>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</si>
  <si>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</si>
  <si>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</si>
  <si>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</si>
  <si>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</si>
  <si>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</si>
  <si>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</si>
  <si>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</si>
  <si>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</si>
  <si>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</si>
  <si>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</si>
  <si>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</si>
  <si>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</si>
  <si>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</si>
  <si>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</si>
  <si>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</si>
  <si>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</si>
  <si>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</si>
  <si>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</si>
  <si>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</si>
  <si>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</si>
  <si>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</si>
  <si>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</si>
  <si>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</si>
  <si>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</si>
  <si>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</si>
  <si>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</si>
  <si>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</si>
  <si>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</si>
  <si>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</si>
  <si>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</si>
  <si>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</si>
  <si>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</si>
  <si>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</si>
  <si>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</si>
  <si>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</si>
  <si>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</si>
  <si>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</si>
  <si>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</si>
  <si>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</si>
  <si>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</si>
  <si>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</si>
  <si>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</si>
  <si>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</si>
  <si>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</si>
  <si>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</si>
  <si>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</si>
  <si>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</si>
  <si>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</si>
  <si>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</si>
  <si>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</si>
  <si>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</si>
  <si>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</si>
  <si>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</si>
  <si>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</si>
  <si>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</si>
  <si>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</si>
  <si>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</si>
  <si>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</si>
  <si>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</si>
  <si>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</si>
  <si>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</si>
  <si>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</si>
  <si>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</si>
  <si>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</si>
  <si>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</si>
  <si>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</si>
  <si>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</si>
  <si>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</si>
  <si>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</si>
  <si>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</si>
  <si>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</si>
  <si>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</si>
  <si>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</si>
  <si>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</si>
  <si>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</si>
  <si>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</si>
  <si>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</si>
  <si>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</si>
  <si>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</si>
  <si>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</si>
  <si>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</si>
  <si>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</si>
  <si>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</si>
  <si>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</si>
  <si>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</si>
  <si>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</si>
  <si>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</si>
  <si>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</si>
  <si>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</si>
  <si>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</si>
  <si>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</si>
  <si>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</si>
  <si>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</si>
  <si>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</si>
  <si>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</si>
  <si>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</si>
  <si>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</si>
  <si>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</si>
  <si>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</si>
  <si>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</si>
  <si>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</si>
  <si>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</si>
  <si>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</si>
  <si>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</si>
  <si>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</si>
  <si>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</si>
  <si>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</si>
  <si>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</si>
  <si>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</si>
  <si>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</si>
  <si>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</si>
  <si>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</si>
  <si>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</si>
  <si>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</si>
  <si>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</si>
  <si>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</si>
  <si>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</si>
  <si>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</si>
  <si>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</si>
  <si>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</si>
  <si>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</si>
  <si>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</si>
  <si>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</si>
  <si>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</si>
  <si>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</si>
  <si>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</si>
  <si>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</si>
  <si>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</si>
  <si>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</si>
  <si>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</si>
  <si>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</si>
  <si>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</si>
  <si>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</si>
  <si>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</si>
  <si>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</si>
  <si>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</si>
  <si>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</si>
  <si>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</si>
  <si>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</si>
  <si>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</si>
  <si>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</si>
  <si>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</si>
  <si>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</si>
  <si>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</si>
  <si>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</si>
  <si>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</si>
  <si>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</si>
  <si>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</si>
  <si>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</si>
  <si>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</si>
  <si>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</si>
  <si>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</si>
  <si>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</si>
  <si>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</si>
  <si>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</si>
  <si>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</si>
  <si>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</si>
  <si>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</si>
  <si>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</si>
  <si>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</si>
  <si>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</si>
  <si>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</si>
  <si>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</si>
  <si>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</si>
  <si>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</si>
  <si>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</si>
  <si>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</si>
  <si>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</si>
  <si>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</si>
  <si>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</si>
  <si>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</si>
  <si>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</si>
  <si>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</si>
  <si>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</si>
  <si>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</si>
  <si>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</si>
  <si>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</si>
  <si>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</si>
  <si>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</si>
  <si>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</si>
  <si>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</si>
  <si>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</si>
  <si>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</si>
  <si>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</si>
  <si>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</si>
  <si>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</si>
  <si>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</si>
  <si>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</si>
  <si>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</si>
  <si>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</si>
  <si>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</si>
  <si>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</si>
  <si>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</si>
  <si>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</si>
  <si>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</si>
  <si>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</si>
  <si>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</si>
  <si>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</si>
  <si>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</si>
  <si>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</si>
  <si>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</si>
  <si>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</si>
  <si>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</si>
  <si>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</si>
  <si>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</si>
  <si>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</si>
  <si>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</si>
  <si>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</si>
  <si>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</si>
  <si>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</si>
  <si>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</si>
  <si>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</si>
  <si>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</si>
  <si>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</si>
  <si>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</si>
  <si>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</si>
  <si>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</si>
  <si>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</si>
  <si>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</si>
  <si>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</si>
  <si>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</si>
  <si>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</si>
  <si>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</si>
  <si>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</si>
  <si>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</si>
  <si>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</si>
  <si>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</si>
  <si>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</si>
  <si>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</si>
  <si>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</si>
  <si>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</si>
  <si>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</si>
  <si>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</si>
  <si>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</si>
  <si>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</si>
  <si>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</si>
  <si>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</si>
  <si>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</si>
  <si>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</si>
  <si>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</si>
  <si>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</si>
  <si>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</si>
  <si>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</si>
  <si>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</si>
  <si>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</si>
  <si>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</si>
  <si>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</si>
  <si>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</si>
  <si>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</si>
  <si>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</si>
  <si>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</si>
  <si>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</si>
  <si>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</si>
  <si>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</si>
  <si>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</si>
  <si>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</si>
  <si>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</si>
  <si>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</si>
  <si>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</si>
  <si>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</si>
  <si>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</si>
  <si>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</si>
  <si>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</si>
  <si>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</si>
  <si>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</si>
  <si>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</si>
  <si>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</si>
  <si>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</si>
  <si>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</si>
  <si>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</si>
  <si>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</si>
  <si>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</si>
  <si>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</si>
  <si>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</si>
  <si>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</si>
  <si>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</si>
  <si>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</si>
  <si>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</si>
  <si>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</si>
  <si>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</si>
  <si>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</si>
  <si>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</si>
  <si>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</si>
  <si>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</si>
  <si>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</si>
  <si>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</si>
  <si>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</si>
  <si>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</si>
  <si>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</si>
  <si>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</si>
  <si>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</si>
  <si>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</si>
  <si>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</si>
  <si>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</si>
  <si>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</si>
  <si>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</si>
  <si>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</si>
  <si>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</si>
  <si>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</si>
  <si>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</si>
  <si>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</si>
  <si>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</si>
  <si>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</si>
  <si>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</si>
  <si>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</si>
  <si>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</si>
  <si>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</si>
  <si>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</si>
  <si>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</si>
  <si>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</si>
  <si>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</si>
  <si>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</si>
  <si>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</si>
  <si>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</si>
  <si>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</si>
  <si>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</si>
  <si>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</si>
  <si>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</si>
  <si>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</si>
  <si>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</si>
  <si>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</si>
  <si>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</si>
  <si>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</si>
  <si>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</si>
  <si>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</si>
  <si>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</si>
  <si>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</si>
  <si>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</si>
  <si>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</si>
  <si>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</si>
  <si>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</si>
  <si>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</si>
  <si>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</si>
  <si>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</si>
  <si>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</si>
  <si>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</si>
  <si>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</si>
  <si>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</si>
  <si>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</si>
  <si>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</si>
  <si>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</si>
  <si>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</si>
  <si>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</si>
  <si>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</si>
  <si>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</si>
  <si>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</si>
  <si>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</si>
  <si>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</si>
  <si>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</si>
  <si>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</si>
  <si>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</si>
  <si>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</si>
  <si>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</si>
  <si>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</si>
  <si>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</si>
  <si>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</si>
  <si>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</si>
  <si>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</si>
  <si>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</si>
  <si>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</si>
  <si>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</si>
  <si>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</si>
  <si>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</si>
  <si>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</si>
  <si>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</si>
  <si>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</si>
  <si>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</si>
  <si>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</si>
  <si>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</si>
  <si>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</si>
  <si>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</si>
  <si>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</si>
  <si>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</si>
  <si>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</si>
  <si>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</si>
  <si>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</si>
  <si>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</si>
  <si>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</si>
  <si>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</si>
  <si>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</si>
  <si>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</si>
  <si>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</si>
  <si>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</si>
  <si>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</si>
  <si>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</si>
  <si>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</si>
  <si>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</si>
  <si>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</si>
  <si>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</si>
  <si>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</si>
  <si>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</si>
  <si>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</si>
  <si>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</si>
  <si>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</si>
  <si>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</si>
  <si>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</si>
  <si>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</si>
  <si>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</si>
  <si>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</si>
  <si>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</si>
  <si>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</si>
  <si>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</si>
  <si>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</si>
  <si>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</si>
  <si>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</si>
  <si>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</si>
  <si>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</si>
  <si>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</si>
  <si>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</si>
  <si>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</si>
  <si>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</si>
  <si>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</si>
  <si>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</si>
  <si>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</si>
  <si>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</si>
  <si>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</si>
  <si>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</si>
  <si>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</si>
  <si>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</si>
  <si>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</si>
  <si>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</si>
  <si>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</si>
  <si>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</si>
  <si>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</si>
  <si>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</si>
  <si>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</si>
  <si>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</si>
  <si>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</si>
  <si>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</si>
  <si>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</si>
  <si>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</si>
  <si>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</si>
  <si>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</si>
  <si>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</si>
  <si>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</si>
  <si>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</si>
  <si>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</si>
  <si>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</si>
  <si>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</si>
  <si>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</si>
  <si>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</si>
  <si>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</si>
  <si>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</si>
  <si>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</si>
  <si>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</si>
  <si>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</si>
  <si>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</si>
  <si>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</si>
  <si>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</si>
  <si>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</si>
  <si>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</si>
  <si>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</si>
  <si>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</si>
  <si>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</si>
  <si>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</si>
  <si>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</si>
  <si>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</si>
  <si>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</si>
  <si>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</si>
  <si>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</si>
  <si>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</si>
  <si>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</si>
  <si>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</si>
  <si>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</si>
  <si>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</si>
  <si>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</si>
  <si>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</si>
  <si>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</si>
  <si>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</si>
  <si>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</si>
  <si>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</si>
  <si>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</si>
  <si>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</si>
  <si>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</si>
  <si>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</si>
  <si>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</si>
  <si>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</si>
  <si>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</si>
  <si>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</si>
  <si>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</si>
  <si>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</si>
  <si>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</si>
  <si>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</si>
  <si>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</si>
  <si>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</si>
  <si>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</si>
  <si>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</si>
  <si>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</si>
  <si>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</si>
  <si>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</si>
  <si>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</si>
  <si>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</si>
  <si>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</si>
  <si>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</si>
  <si>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</si>
  <si>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</si>
  <si>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</si>
  <si>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</si>
  <si>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</si>
  <si>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</si>
  <si>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</si>
  <si>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</si>
  <si>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</si>
  <si>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</si>
  <si>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</si>
  <si>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</si>
  <si>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</si>
  <si>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</si>
  <si>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</si>
  <si>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</si>
  <si>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</si>
  <si>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</si>
  <si>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</si>
  <si>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</si>
  <si>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</si>
  <si>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</si>
  <si>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</si>
  <si>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</si>
  <si>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</si>
  <si>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</si>
  <si>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</si>
  <si>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</si>
  <si>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</si>
  <si>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</si>
  <si>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</si>
  <si>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</si>
  <si>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</si>
  <si>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</si>
  <si>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</si>
  <si>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</si>
  <si>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</si>
  <si>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</si>
  <si>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</si>
  <si>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</si>
  <si>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</si>
  <si>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</si>
  <si>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</si>
  <si>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</si>
  <si>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</si>
  <si>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</si>
  <si>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</si>
  <si>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</si>
  <si>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</si>
  <si>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</si>
  <si>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</si>
  <si>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</si>
  <si>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</si>
  <si>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</si>
  <si>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</si>
  <si>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</si>
  <si>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</si>
  <si>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</si>
  <si>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</si>
  <si>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</si>
  <si>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</si>
  <si>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</si>
  <si>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</si>
  <si>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</si>
  <si>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</si>
  <si>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</si>
  <si>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</si>
  <si>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</si>
  <si>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</si>
  <si>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</si>
  <si>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</si>
  <si>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</si>
  <si>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</si>
  <si>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</si>
  <si>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</si>
  <si>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</si>
  <si>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</si>
  <si>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</si>
  <si>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</si>
  <si>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</si>
  <si>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</si>
  <si>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</si>
  <si>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</si>
  <si>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</si>
  <si>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</si>
  <si>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</si>
  <si>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</si>
  <si>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</si>
  <si>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</si>
  <si>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</si>
  <si>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</si>
  <si>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</si>
  <si>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</si>
  <si>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</si>
  <si>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</si>
  <si>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</si>
  <si>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</si>
  <si>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</si>
  <si>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</si>
  <si>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</si>
  <si>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</si>
  <si>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</si>
  <si>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</si>
  <si>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</si>
  <si>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</si>
  <si>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</si>
  <si>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</si>
  <si>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</si>
  <si>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</si>
  <si>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</si>
  <si>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</si>
  <si>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</si>
  <si>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</si>
  <si>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</si>
  <si>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</si>
  <si>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</si>
  <si>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</si>
  <si>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</si>
  <si>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</si>
  <si>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</si>
  <si>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</si>
  <si>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</si>
  <si>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</si>
  <si>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</si>
  <si>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</si>
  <si>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</si>
  <si>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</si>
  <si>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</si>
  <si>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</si>
  <si>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</si>
  <si>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</si>
  <si>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</si>
  <si>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</si>
  <si>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</si>
  <si>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</si>
  <si>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</si>
  <si>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</si>
  <si>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</si>
  <si>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</si>
  <si>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</si>
  <si>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</si>
  <si>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</si>
  <si>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</si>
  <si>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</si>
  <si>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</si>
  <si>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</si>
  <si>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</si>
  <si>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</si>
  <si>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</si>
  <si>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</si>
  <si>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</si>
  <si>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</si>
  <si>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</si>
  <si>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</si>
  <si>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</si>
  <si>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</si>
  <si>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</si>
  <si>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</si>
  <si>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</si>
  <si>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</si>
  <si>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</si>
  <si>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</si>
  <si>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</si>
  <si>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</si>
  <si>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</si>
  <si>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</si>
  <si>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</si>
  <si>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</si>
  <si>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</si>
  <si>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</si>
  <si>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</si>
  <si>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</si>
  <si>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</si>
  <si>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</si>
  <si>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</si>
  <si>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</si>
  <si>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</si>
  <si>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</si>
  <si>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</si>
  <si>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</si>
  <si>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</si>
  <si>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</si>
  <si>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</si>
  <si>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</si>
  <si>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</si>
  <si>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</si>
  <si>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</si>
  <si>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</si>
  <si>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</si>
  <si>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</si>
  <si>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</si>
  <si>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</si>
  <si>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</si>
  <si>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</si>
  <si>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</si>
  <si>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</si>
  <si>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</si>
  <si>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</si>
  <si>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</si>
  <si>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</si>
  <si>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</si>
  <si>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</si>
  <si>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</si>
  <si>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</si>
  <si>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</si>
  <si>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</si>
  <si>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</si>
  <si>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</si>
  <si>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</si>
  <si>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</si>
  <si>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</si>
  <si>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</si>
  <si>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</si>
  <si>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</si>
  <si>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</si>
  <si>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</si>
  <si>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</si>
  <si>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</si>
  <si>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</si>
  <si>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</si>
  <si>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</si>
  <si>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</si>
  <si>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</si>
  <si>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</si>
  <si>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</si>
  <si>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</si>
  <si>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</si>
  <si>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</si>
  <si>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</si>
  <si>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</si>
  <si>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</si>
  <si>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</si>
  <si>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</si>
  <si>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</si>
  <si>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</si>
  <si>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</si>
  <si>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</si>
  <si>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</si>
  <si>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</si>
  <si>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</si>
  <si>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</si>
  <si>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</si>
  <si>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</si>
  <si>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</si>
  <si>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</si>
  <si>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</si>
  <si>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</si>
  <si>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</si>
  <si>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</si>
  <si>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</si>
  <si>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</si>
  <si>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</si>
  <si>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</si>
  <si>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</si>
  <si>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</si>
  <si>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</si>
  <si>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</si>
  <si>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</si>
  <si>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</si>
  <si>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</si>
  <si>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</si>
  <si>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</si>
  <si>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</si>
  <si>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</si>
  <si>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</si>
  <si>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</si>
  <si>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</si>
  <si>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</si>
  <si>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</si>
  <si>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</si>
  <si>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</si>
  <si>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</si>
  <si>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</si>
  <si>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</si>
  <si>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</si>
  <si>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</si>
  <si>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</si>
  <si>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</si>
  <si>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</si>
  <si>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</si>
  <si>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</si>
  <si>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</si>
  <si>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</si>
  <si>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</si>
  <si>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</si>
  <si>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</si>
  <si>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</si>
  <si>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</si>
  <si>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</si>
  <si>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</si>
  <si>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</si>
  <si>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</si>
  <si>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</si>
  <si>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</si>
  <si>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</si>
  <si>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</si>
  <si>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</si>
  <si>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</si>
  <si>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</si>
  <si>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</si>
  <si>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</si>
  <si>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</si>
  <si>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</si>
  <si>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</si>
  <si>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</si>
  <si>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</si>
  <si>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</si>
  <si>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</si>
  <si>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</si>
  <si>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</si>
  <si>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</si>
  <si>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</si>
  <si>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</si>
  <si>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</si>
  <si>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</si>
  <si>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</si>
  <si>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</si>
  <si>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</si>
  <si>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</si>
  <si>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</si>
  <si>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</si>
  <si>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</si>
  <si>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</si>
  <si>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</si>
  <si>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</si>
  <si>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</si>
  <si>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</si>
  <si>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</si>
  <si>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</si>
  <si>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</si>
  <si>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</si>
  <si>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</si>
  <si>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</si>
  <si>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</si>
  <si>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</si>
  <si>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</si>
  <si>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</si>
  <si>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</si>
  <si>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</si>
  <si>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</si>
  <si>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</si>
  <si>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</si>
  <si>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</si>
  <si>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</si>
  <si>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</si>
  <si>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</si>
  <si>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</si>
  <si>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</si>
  <si>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</si>
  <si>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</si>
  <si>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</si>
  <si>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</si>
  <si>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</si>
  <si>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</si>
  <si>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</si>
  <si>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</si>
  <si>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</si>
  <si>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</si>
  <si>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</si>
  <si>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</si>
  <si>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</si>
  <si>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</si>
  <si>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</si>
  <si>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</si>
  <si>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</si>
  <si>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</si>
  <si>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</si>
  <si>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</si>
  <si>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</si>
  <si>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</si>
  <si>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</si>
  <si>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</si>
  <si>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</si>
  <si>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</si>
  <si>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</si>
  <si>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</si>
  <si>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</si>
  <si>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</si>
  <si>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</si>
  <si>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</si>
  <si>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</si>
  <si>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</si>
  <si>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</si>
  <si>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</si>
  <si>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</si>
  <si>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</si>
  <si>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</si>
  <si>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</si>
  <si>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</si>
  <si>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</si>
  <si>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</si>
  <si>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</si>
  <si>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</si>
  <si>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</si>
  <si>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</si>
  <si>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</si>
  <si>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</si>
  <si>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</si>
  <si>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</si>
  <si>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</si>
  <si>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</si>
  <si>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</si>
  <si>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</si>
  <si>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</si>
  <si>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</si>
  <si>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</si>
  <si>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</si>
  <si>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</si>
  <si>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</si>
  <si>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</si>
  <si>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</si>
  <si>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</si>
  <si>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</si>
  <si>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</si>
  <si>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</si>
  <si>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</si>
  <si>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</si>
  <si>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</si>
  <si>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</si>
  <si>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</si>
  <si>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</si>
  <si>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</si>
  <si>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</si>
  <si>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</si>
  <si>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</si>
  <si>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</si>
  <si>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</si>
  <si>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</si>
  <si>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</si>
  <si>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</si>
  <si>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</si>
  <si>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</si>
  <si>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</si>
  <si>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</si>
  <si>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</si>
  <si>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</si>
  <si>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</si>
  <si>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</si>
  <si>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</si>
  <si>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</si>
  <si>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</si>
  <si>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</si>
  <si>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</si>
  <si>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</si>
  <si>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</si>
  <si>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</si>
  <si>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</si>
  <si>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</si>
  <si>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</si>
  <si>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</si>
  <si>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</si>
  <si>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</si>
  <si>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</si>
  <si>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</si>
  <si>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</si>
  <si>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</si>
  <si>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</si>
  <si>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</si>
  <si>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</si>
  <si>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</si>
  <si>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</si>
  <si>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</si>
  <si>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</si>
  <si>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</si>
  <si>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</si>
  <si>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</si>
  <si>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</si>
  <si>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</si>
  <si>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</si>
  <si>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</si>
  <si>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</si>
  <si>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</si>
  <si>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</si>
  <si>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</si>
  <si>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</si>
  <si>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</si>
  <si>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</si>
  <si>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</si>
  <si>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</si>
  <si>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</si>
  <si>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</si>
  <si>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</si>
  <si>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</si>
  <si>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</si>
  <si>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</si>
  <si>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</si>
  <si>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</si>
  <si>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</si>
  <si>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</si>
  <si>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</si>
  <si>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</si>
  <si>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</si>
  <si>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</si>
  <si>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</si>
  <si>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</si>
  <si>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</si>
  <si>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</si>
  <si>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</si>
  <si>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</si>
  <si>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</si>
  <si>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</si>
  <si>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</si>
  <si>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</si>
  <si>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</si>
  <si>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</si>
  <si>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</si>
  <si>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</si>
  <si>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</si>
  <si>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</si>
  <si>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</si>
  <si>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</si>
  <si>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</si>
  <si>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</si>
  <si>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</si>
  <si>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</si>
  <si>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</si>
  <si>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</si>
  <si>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</si>
  <si>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</si>
  <si>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</si>
  <si>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</si>
  <si>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</si>
  <si>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</si>
  <si>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</si>
  <si>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</si>
  <si>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</si>
  <si>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</si>
  <si>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</si>
  <si>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</si>
  <si>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</si>
  <si>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</si>
  <si>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</si>
  <si>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</si>
  <si>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</si>
  <si>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</si>
  <si>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</si>
  <si>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</si>
  <si>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</si>
  <si>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</si>
  <si>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</si>
  <si>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</si>
  <si>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</si>
  <si>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</si>
  <si>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</si>
  <si>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</si>
  <si>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</si>
  <si>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</si>
  <si>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</si>
  <si>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</si>
  <si>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</si>
  <si>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</si>
  <si>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</si>
  <si>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</si>
  <si>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</si>
  <si>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</si>
  <si>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</si>
  <si>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</si>
  <si>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</si>
  <si>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</si>
  <si>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</si>
  <si>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</si>
  <si>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</si>
  <si>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</si>
  <si>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</si>
  <si>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</si>
  <si>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</si>
  <si>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</si>
  <si>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</si>
  <si>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</si>
  <si>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</si>
  <si>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</si>
  <si>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</si>
  <si>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</si>
  <si>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</si>
  <si>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</si>
  <si>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</si>
  <si>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</si>
  <si>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</si>
  <si>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</si>
  <si>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</si>
  <si>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</si>
  <si>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</si>
  <si>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</si>
  <si>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</si>
  <si>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</si>
  <si>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</si>
  <si>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</si>
  <si>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</si>
  <si>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</si>
  <si>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</si>
  <si>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</si>
  <si>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</si>
  <si>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</si>
  <si>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</si>
  <si>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</si>
  <si>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</si>
  <si>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</si>
  <si>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</si>
  <si>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</si>
  <si>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</si>
  <si>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</si>
  <si>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</si>
  <si>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</si>
  <si>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</si>
  <si>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</si>
  <si>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</si>
  <si>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</si>
  <si>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</si>
  <si>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</si>
  <si>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</si>
  <si>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</si>
  <si>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</si>
  <si>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</si>
  <si>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</si>
  <si>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</si>
  <si>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</si>
  <si>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</si>
  <si>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</si>
  <si>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</si>
  <si>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</si>
  <si>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</si>
  <si>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</si>
  <si>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</si>
  <si>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</si>
  <si>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</si>
  <si>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</si>
  <si>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</si>
  <si>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</si>
  <si>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</si>
  <si>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</si>
  <si>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</si>
  <si>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</si>
  <si>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</si>
  <si>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</si>
  <si>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</si>
  <si>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</si>
  <si>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</si>
  <si>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</si>
  <si>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</si>
  <si>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</si>
  <si>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</si>
  <si>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</si>
  <si>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</si>
  <si>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</si>
  <si>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</si>
  <si>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</si>
  <si>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</si>
  <si>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</si>
  <si>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</si>
  <si>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</si>
  <si>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</si>
  <si>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</si>
  <si>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</si>
  <si>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</si>
  <si>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</si>
  <si>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</si>
  <si>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</si>
  <si>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</si>
  <si>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</si>
  <si>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</si>
  <si>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</si>
  <si>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</si>
  <si>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</si>
  <si>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</si>
  <si>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</si>
  <si>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</si>
  <si>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</si>
  <si>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</si>
  <si>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</si>
  <si>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</si>
  <si>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</si>
  <si>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</si>
  <si>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</si>
  <si>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</si>
  <si>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</si>
  <si>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</si>
  <si>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</si>
  <si>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</si>
  <si>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</si>
  <si>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</si>
  <si>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</si>
  <si>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</si>
  <si>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</si>
  <si>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</si>
  <si>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</si>
  <si>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</si>
  <si>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</si>
  <si>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</si>
  <si>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</si>
  <si>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</si>
  <si>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</si>
  <si>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</si>
  <si>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</si>
  <si>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</si>
  <si>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</si>
  <si>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</si>
  <si>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</si>
  <si>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</si>
  <si>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</si>
  <si>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</si>
  <si>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</si>
  <si>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</si>
  <si>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</si>
  <si>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</si>
  <si>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</si>
  <si>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</si>
  <si>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</si>
  <si>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</si>
  <si>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</si>
  <si>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</si>
  <si>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</si>
  <si>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</si>
  <si>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</si>
  <si>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</si>
  <si>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</si>
  <si>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</si>
  <si>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</si>
  <si>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</si>
  <si>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</si>
  <si>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</si>
  <si>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</si>
  <si>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</si>
  <si>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</si>
  <si>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</si>
  <si>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</si>
  <si>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</si>
  <si>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</si>
  <si>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</si>
  <si>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</si>
  <si>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</si>
  <si>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</si>
  <si>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</si>
  <si>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</si>
  <si>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</si>
  <si>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</si>
  <si>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</si>
  <si>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</si>
  <si>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</si>
  <si>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</si>
  <si>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</si>
  <si>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</si>
  <si>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</si>
  <si>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</si>
  <si>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</si>
  <si>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</si>
  <si>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</si>
  <si>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</si>
  <si>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</si>
  <si>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</si>
  <si>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</si>
  <si>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</si>
  <si>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</si>
  <si>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</si>
  <si>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</si>
  <si>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</si>
  <si>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</si>
  <si>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</si>
  <si>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</si>
  <si>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</si>
  <si>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</si>
  <si>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</si>
  <si>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</si>
  <si>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</si>
  <si>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</si>
  <si>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</si>
  <si>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</si>
  <si>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</si>
  <si>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</si>
  <si>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</si>
  <si>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</si>
  <si>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</si>
  <si>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</si>
  <si>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</si>
  <si>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</si>
  <si>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</si>
  <si>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</si>
  <si>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</si>
  <si>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</si>
  <si>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</si>
  <si>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</si>
  <si>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</si>
  <si>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</si>
  <si>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</si>
  <si>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</si>
  <si>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</si>
  <si>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</si>
  <si>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</si>
  <si>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</si>
  <si>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</si>
  <si>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</si>
  <si>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</si>
  <si>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</si>
  <si>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</si>
  <si>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</si>
  <si>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</si>
  <si>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</si>
  <si>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</si>
  <si>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</si>
  <si>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</si>
  <si>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</si>
  <si>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</si>
  <si>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</si>
  <si>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</si>
  <si>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</si>
  <si>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</si>
  <si>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</si>
  <si>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</si>
  <si>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</si>
  <si>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</si>
  <si>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</si>
  <si>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</si>
  <si>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</si>
  <si>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</si>
  <si>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</si>
  <si>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</si>
  <si>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</si>
  <si>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</si>
  <si>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</si>
  <si>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</si>
  <si>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</si>
  <si>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</si>
  <si>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</si>
  <si>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</si>
  <si>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</si>
  <si>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</si>
  <si>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</si>
  <si>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</si>
  <si>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</si>
  <si>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</si>
  <si>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</si>
  <si>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</si>
  <si>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</si>
  <si>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</si>
  <si>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</si>
  <si>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</si>
  <si>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</si>
  <si>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</si>
  <si>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</si>
  <si>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</si>
  <si>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</si>
  <si>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</si>
  <si>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</si>
  <si>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</si>
  <si>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</si>
  <si>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</si>
  <si>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</si>
  <si>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</si>
  <si>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</si>
  <si>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</si>
  <si>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</si>
  <si>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</si>
  <si>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</si>
  <si>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</si>
  <si>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</si>
  <si>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</si>
  <si>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</si>
  <si>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</si>
  <si>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</si>
  <si>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</si>
  <si>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</si>
  <si>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</si>
  <si>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</si>
  <si>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</si>
  <si>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</si>
  <si>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</si>
  <si>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</si>
  <si>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</si>
  <si>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</si>
  <si>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</si>
  <si>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</si>
  <si>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</si>
  <si>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</si>
  <si>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</si>
  <si>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</si>
  <si>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</si>
  <si>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</si>
  <si>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</si>
  <si>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</si>
  <si>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</si>
  <si>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</si>
  <si>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</si>
  <si>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</si>
  <si>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</si>
  <si>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</si>
  <si>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</si>
  <si>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</si>
  <si>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</si>
  <si>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</si>
  <si>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</si>
  <si>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</si>
  <si>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</si>
  <si>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</si>
  <si>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</si>
  <si>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</si>
  <si>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</si>
  <si>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</si>
  <si>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</si>
  <si>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</si>
  <si>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</si>
  <si>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</si>
  <si>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</si>
  <si>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</si>
  <si>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</si>
  <si>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</si>
  <si>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</si>
  <si>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</si>
  <si>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</si>
  <si>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</si>
  <si>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</si>
  <si>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</si>
  <si>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</si>
  <si>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</si>
  <si>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</si>
  <si>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</si>
  <si>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</si>
  <si>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</si>
  <si>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</si>
  <si>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</si>
  <si>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</si>
  <si>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</si>
  <si>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</si>
  <si>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</si>
  <si>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</si>
  <si>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</si>
  <si>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</si>
  <si>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</si>
  <si>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</si>
  <si>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</si>
  <si>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</si>
  <si>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</si>
  <si>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</si>
  <si>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</si>
  <si>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</si>
  <si>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</si>
  <si>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</si>
  <si>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</si>
  <si>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</si>
  <si>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</si>
  <si>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</si>
  <si>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</si>
  <si>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</si>
  <si>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</si>
  <si>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</si>
  <si>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</si>
  <si>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</si>
  <si>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</si>
  <si>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</si>
  <si>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</si>
  <si>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</si>
  <si>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</si>
  <si>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</si>
  <si>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</si>
  <si>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</si>
  <si>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</si>
  <si>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</si>
  <si>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</si>
  <si>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</si>
  <si>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</si>
  <si>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</si>
  <si>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</si>
  <si>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</si>
  <si>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</si>
  <si>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</si>
  <si>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</si>
  <si>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</si>
  <si>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</si>
  <si>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</si>
  <si>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</si>
  <si>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</si>
  <si>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</si>
  <si>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</si>
  <si>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</si>
  <si>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</si>
  <si>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</si>
  <si>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</si>
  <si>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</si>
  <si>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</si>
  <si>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</si>
  <si>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</si>
  <si>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</si>
  <si>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</si>
  <si>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</si>
  <si>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</si>
  <si>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</si>
  <si>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</si>
  <si>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</si>
  <si>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</si>
  <si>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</si>
  <si>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</si>
  <si>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</si>
  <si>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</si>
  <si>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</si>
  <si>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</si>
  <si>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</si>
  <si>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</si>
  <si>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</si>
  <si>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</si>
  <si>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</si>
  <si>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</si>
  <si>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</si>
  <si>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</si>
  <si>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</si>
  <si>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</si>
  <si>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</si>
  <si>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</si>
  <si>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</si>
  <si>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</si>
  <si>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</si>
  <si>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</si>
  <si>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</si>
  <si>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</si>
  <si>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</si>
  <si>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</si>
  <si>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</si>
  <si>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</si>
  <si>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</si>
  <si>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</si>
  <si>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</si>
  <si>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</si>
  <si>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</si>
  <si>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</si>
  <si>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</si>
  <si>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</si>
  <si>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</si>
  <si>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</si>
  <si>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</si>
  <si>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</si>
  <si>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</si>
  <si>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</si>
  <si>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</si>
  <si>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</si>
  <si>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</si>
  <si>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</si>
  <si>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</si>
  <si>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</si>
  <si>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</si>
  <si>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</si>
  <si>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</si>
  <si>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</si>
  <si>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</si>
  <si>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</si>
  <si>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</si>
  <si>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</si>
  <si>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</si>
  <si>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</si>
  <si>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</si>
  <si>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</si>
  <si>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</si>
  <si>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</si>
  <si>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</si>
  <si>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</si>
  <si>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</si>
  <si>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</si>
  <si>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</si>
  <si>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</si>
  <si>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</si>
  <si>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</si>
  <si>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</si>
  <si>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</si>
  <si>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</si>
  <si>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</si>
  <si>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</si>
  <si>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</si>
  <si>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</si>
  <si>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</si>
  <si>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</si>
  <si>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</si>
  <si>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</si>
  <si>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</si>
  <si>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</si>
  <si>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</si>
  <si>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</si>
  <si>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</si>
  <si>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</si>
  <si>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</si>
  <si>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</si>
  <si>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</si>
  <si>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</si>
  <si>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</si>
  <si>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</si>
  <si>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</si>
  <si>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</si>
  <si>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</si>
  <si>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</si>
  <si>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</si>
  <si>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</si>
  <si>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</si>
  <si>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</si>
  <si>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</si>
  <si>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</si>
  <si>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</si>
  <si>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</si>
  <si>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</si>
  <si>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</si>
  <si>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</si>
  <si>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</si>
  <si>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</si>
  <si>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</si>
  <si>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</si>
  <si>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</si>
  <si>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</si>
  <si>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</si>
  <si>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</si>
  <si>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</si>
  <si>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</si>
  <si>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</si>
  <si>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</si>
  <si>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</si>
  <si>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</si>
  <si>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</si>
  <si>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</si>
  <si>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</si>
  <si>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</si>
  <si>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</si>
  <si>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</si>
  <si>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</si>
  <si>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</si>
  <si>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</si>
  <si>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</si>
  <si>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</si>
  <si>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</si>
  <si>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</si>
  <si>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</si>
  <si>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80 min</t>
  </si>
  <si>
    <t xml:space="preserve"> PCM-20250215-00000830 </t>
  </si>
  <si>
    <t>LTE site still down and  site located in aramco area access issue need special permission</t>
  </si>
  <si>
    <t>PCM-20251205-00000937</t>
  </si>
  <si>
    <t>was night access issue / USF area team EM team on the way  90 mins</t>
  </si>
  <si>
    <t>PCM-20251206-00000166</t>
  </si>
  <si>
    <t>team facing access issue located family building and main gate closed and owner not response for calling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</si>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</sst>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1" totalsRowShown="0" headerRowDxfId="46" dataDxfId="45" headerRowBorderDxfId="43" tableBorderDxfId="44" totalsRowBorderDxfId="42">
  <autoFilter ref="A1:L1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29" dataDxfId="28" headerRowBorderDxfId="26" tableBorderDxfId="27">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334.32244386574166</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45997.270869791668</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45997.270869791668</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45997.270869791668</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45997.270869791668</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45997.270869791668</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45997.270869791668</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45997.270869791668</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45997.270869791668</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45997.270869791668</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45997.270869791668</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45997.270869791668</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45997.270869791668</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45997.270869791668</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45997.270869791668</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45997.270869791668</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45997.270869791668</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45997.270869791668</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45997.270869791668</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45997.270869791668</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45997.270869791668</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45997.270869791668</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45997.270869791668</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45997.270869791668</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45997.270869791668</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45997.270869791668</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45997.270869791668</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45997.270869791668</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45997.270869791668</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45997.270869791668</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45997.270869791668</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45997.270869791668</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45997.270869791668</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45997.270869791668</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45997.270869791668</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45997.270869791668</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45997.270869791668</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45997.270869791668</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45997.270869791668</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45997.270869791668</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45997.270869791668</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45997.270869791668</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45997.270869791668</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45997.270869791668</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45997.270869791668</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45997.270869791668</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45997.270869791668</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45997.270869791668</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45997.270869791668</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45997.270869791668</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45997.270869791668</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45997.270869791668</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45997.270869791668</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45997.270869791668</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45997.270869791668</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45997.270869791668</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45997.270869791668</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45997.270869791668</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45997.270869791668</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45997.270869791668</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45997.270869791668</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45997.270869791668</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45997.270869791668</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45997.270869791668</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45997.270869791668</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45997.270869791668</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45997.270869791668</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45997.270869791668</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45997.270869791668</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45997.270869791668</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45997.270869791668</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45997.270869791668</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45997.270869791668</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45997.270869791668</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45997.270869791668</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45997.270869791668</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45997.270869791668</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45997.270869791668</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45997.270869791668</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45997.270869791668</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45997.270869791668</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45997.270869791668</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45997.270869791668</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45997.270869791668</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45997.270869791668</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45997.270869791668</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45997.270869791668</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45997.270869791668</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45997.270869791668</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45997.270869791668</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45997.270869791668</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45997.270869791668</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45997.270869791668</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45997.270869791668</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45997.270869791668</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45997.270869791668</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45997.270869791668</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45997.270869791668</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45997.270869791668</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45997.270869791668</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45997.270869791668</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45997.270869791668</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45997.270869791668</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45997.270869791668</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45997.270869791668</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45997.270869791668</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45997.270869791668</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45997.270869791668</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45997.270869791668</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45997.270869791668</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45997.270869791668</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45997.270869791668</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45997.270869791668</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45997.270869791668</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45997.270869791668</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45997.270869791668</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45997.270869791668</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45997.270869791668</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45997.270869791668</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45997.270869791668</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45997.270869791668</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45997.270869791668</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45997.270869791668</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45997.270869791668</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45997.270869791668</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45997.270869791668</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45997.270869791668</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45997.270869791668</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45997.270869791668</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45997.270869791668</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45997.270869791668</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45997.270869791668</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45997.270869791668</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45997.270869791668</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45997.270869791668</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45997.270869791668</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45997.270869791668</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45997.270869791668</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45997.270869791668</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45997.270869791668</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45997.270869791668</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45997.270869791668</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45997.270869791668</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45997.270869791668</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45997.270869791668</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45997.270869791668</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45997.270869791668</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45997.270869791668</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45997.270869791668</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45997.270869791668</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45997.270869791668</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45997.270869791668</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45997.270869791668</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45997.270869791668</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45997.270869791668</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45997.270869791668</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45997.270869791668</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45997.270869791668</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45997.270869791668</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45997.270869791668</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45997.270869791668</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45997.270869791668</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45997.270869791668</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45997.270869791668</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45997.270869791668</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45997.270869791668</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45997.270869791668</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45997.270869791668</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45997.270869791668</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45997.270869791668</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45997.270869791668</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45997.270869791668</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45997.270869791668</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45997.270869791668</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45997.270869791668</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45997.270869791668</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45997.270869791668</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45997.270869791668</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45997.270869791668</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45997.270869791668</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45997.270869791668</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45997.270869791668</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45997.270869791668</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45997.270869791668</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45997.270869791668</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45997.270869791668</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45997.270869791668</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45997.270869791668</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45997.270869791668</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45997.270869791668</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45997.270869791668</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45997.270869791668</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45997.270869791668</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45997.270869791668</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45997.270869791668</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172.27103182870633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12.883450810186332</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0.22370543981378432</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
      </c>
      <c r="C6" s="18"/>
      <c r="D6" s="18"/>
      <c r="E6" s="97"/>
      <c r="F6" s="98"/>
      <c r="G6" s="99">
        <f ca="1">IFERROR(NOW()-F6,"-")</f>
        <v>45997.270869791668</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45997.270869791668</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45997.270869675929</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45997.270869675929</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45997.270869675929</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45997.270869675929</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45997.270869675929</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45997.270869675929</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45997.270869675929</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45997.270869675929</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45997.270869675929</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45997.270869675929</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45997.270869675929</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45997.270869675929</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45997.270869675929</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45997.270869675929</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45997.270869675929</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45997.270869675929</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45997.270869675929</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45997.270869675929</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45997.270869675929</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45997.270869675929</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45997.270869675929</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45997.270869675929</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45997.270869675929</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45997.270869675929</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45997.270869675929</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45997.270869675929</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45997.270869675929</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45997.270869675929</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45997.270869675929</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45997.270869675929</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45997.270869675929</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45997.270869675929</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45997.270869675929</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45997.270869675929</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45997.270869675929</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45997.270869675929</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45997.270869675929</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45997.270869675929</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45997.270869675929</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45997.270869675929</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45997.270869675929</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45997.270869675929</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45997.270869675929</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45997.270869675929</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45997.270869675929</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45997.270869675929</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45997.270869675929</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45997.270869675929</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45997.270869675929</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45997.270869675929</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45997.270869675929</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45997.270869675929</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45997.270869675929</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45997.270869675929</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45997.270869675929</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45997.270869675929</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45997.270869675929</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45997.270869675929</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45997.270869675929</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45997.270869675929</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45997.270869675929</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45997.270869675929</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45997.270869675929</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45997.270869675929</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45997.270869675929</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45997.270869675929</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45997.270869675929</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45997.270869675929</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45997.270869675929</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45997.270869675929</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45997.270869675929</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45997.270869675929</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45997.270869675929</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45997.270869675929</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45997.270869675929</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45997.270869675929</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45997.270869675929</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45997.270869675929</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45997.270869675929</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45997.270869675929</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45997.270869675929</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45997.270869675929</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45997.270869675929</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45997.270869675929</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45997.270869675929</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45997.270869675929</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45997.270869675929</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45997.270869675929</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45997.270869675929</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45997.270869675929</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45997.270869675929</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45997.270869675929</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45997.270869675929</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45997.270869675929</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45997.270869675929</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45997.270869675929</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45997.270869675929</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45997.270869675929</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45997.270869675929</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45997.270869675929</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45997.270869675929</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45997.270869675929</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45997.270869675929</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45997.270869675929</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45997.270869675929</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45997.270869675929</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45997.270869675929</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45997.270869675929</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45997.270869675929</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45997.270869675929</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45997.270869675929</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45997.270869675929</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45997.270869675929</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45997.270869675929</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45997.270869675929</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45997.270869675929</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45997.270869675929</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45997.270869675929</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45997.270869675929</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45997.270869675929</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45997.270869675929</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45997.270869675929</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45997.270869675929</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45997.270869675929</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45997.270869675929</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45997.270869675929</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45997.270869675929</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45997.270869675929</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45997.270869675929</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45997.270869675929</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45997.270869675929</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45997.270869675929</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45997.270869675929</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45997.270869675929</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45997.270869675929</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45997.270869675929</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45997.270869675929</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45997.270869675929</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45997.270869675929</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45997.270869675929</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45997.270869675929</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45997.270869675929</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45997.270869675929</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45997.270869675929</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45997.270869675929</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45997.270869675929</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45997.270869675929</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45997.270869675929</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45997.270869675929</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45997.270869675929</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45997.270869675929</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45997.270869675929</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45997.270869675929</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45997.270869675929</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45997.270869675929</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45997.270869675929</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45997.270869675929</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45997.270869675929</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45997.270869675929</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45997.270869675929</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45997.270869675929</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45997.270869675929</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45997.270869675929</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45997.270869675929</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45997.270869675929</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45997.270869675929</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45997.270869675929</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45997.270869675929</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45997.270869675929</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45997.270869675929</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45997.270869675929</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45997.270869675929</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45997.270869675929</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45997.270869675929</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45997.270869675929</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45997.270869675929</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45997.270869675929</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45997.270869675929</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45997.270869675929</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45997.270869675929</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45997.270869675929</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45997.270869675929</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45997.270869675929</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45997.270869675929</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45997.270869675929</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45997.270869675929</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45997.270869675929</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45997.270869675929</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45997.270869675929</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45997.270869675929</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45997.270869675929</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45997.270869675929</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45997.270869675929</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45997.270869675929</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45997.270869675929</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45997.270869675929</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45997.270869675929</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45997.270869675929</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45997.270869675929</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45997.270869675929</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45997.270869675929</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45997.270869675929</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45997.270869675929</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45997.270869675929</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45997.270869675929</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45997.270869675929</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45997.270869675929</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45997.270869675929</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45997.270869675929</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45997.270869675929</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45997.270869675929</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45997.270869675929</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45997.270869675929</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45997.270869675929</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45997.270869675929</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45997.270869675929</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45997.270869675929</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45997.270869675929</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45997.270869675929</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45997.270869675929</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45997.270869675929</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45997.270869675929</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45997.270869675929</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45997.270869675929</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45997.270869675929</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45997.270869675929</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45997.270869675929</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45997.270869675929</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45997.270869675929</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45997.270869675929</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45997.270869675929</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45997.270869675929</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45997.270869675929</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45997.270869675929</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45997.270869675929</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45997.270869675929</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45997.270869675929</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45997.270869675929</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45997.270869675929</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45997.270869675929</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45997.270869675929</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45997.270869675929</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45997.270869675929</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45997.270869675929</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45997.270869675929</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45997.270869675929</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45997.270869675929</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45997.270869675929</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45997.270869675929</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45997.270869675929</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45997.270869675929</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45997.270869675929</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45997.270869675929</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45997.270869675929</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45997.270869675929</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45997.270869675929</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45997.270869675929</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45997.270869675929</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45997.270869675929</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45997.270869675929</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45997.270869675929</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45997.270869675929</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45997.270869675929</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45997.270869675929</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45997.270869675929</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45997.270869675929</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45997.270869675929</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45997.270869675929</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45997.270869675929</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45997.270869675929</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45997.270869675929</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45997.270869675929</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45997.270869675929</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45997.270869675929</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45997.270869675929</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45997.270869675929</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45997.270869675929</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45997.270869675929</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45997.270869675929</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45997.270869791668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45997.270869791668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45997.270869791668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45997.270869791668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45997.270869791668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45997.270869791668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45997.270869791668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45997.270869791668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45997.270869791668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45997.270869791668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45997.270869791668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45997.270869791668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45997.270869791668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45997.270869791668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45997.270869791668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45997.270869791668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45997.270869791668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45997.270869791668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45997.270869791668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45997.270869791668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45997.270869791668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45997.270869791668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45997.270869791668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45997.270869791668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45997.270869791668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45997.270869791668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45997.270869791668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45997.270869791668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45997.270869791668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45997.270869791668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45997.270869791668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45997.270869791668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45997.270869791668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45997.270869791668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45997.270869791668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45997.270869791668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45997.270869791668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45997.270869791668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45997.270869791668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45997.270869791668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45997.270869791668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45997.270869791668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45997.270869791668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45997.270869791668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45997.270869791668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45997.270869791668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45997.270869791668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45997.270869791668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45997.270869791668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45997.270869791668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45997.270869791668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45997.270869791668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45997.270869791668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45997.270869791668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45997.270869791668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45997.270869791668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45997.270869791668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45997.270869791668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45997.270869791668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45997.270869791668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45997.270869791668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45997.270869791668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45997.270869791668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45997.270869791668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45997.270869791668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45997.270869791668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45997.270869791668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45997.270869791668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45997.270869791668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45997.270869791668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45997.270869791668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45997.270869791668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45997.270869791668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45997.270869791668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45997.270869791668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45997.270869791668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45997.270869791668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45997.270869791668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45997.270869791668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45997.270869791668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45997.270869791668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45997.270869791668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45997.270869791668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45997.270869791668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45997.270869791668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45997.270869791668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45997.270869791668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45997.270869791668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45997.270869791668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45997.270869791668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45997.270869791668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45997.270869791668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45997.270869791668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45997.270869791668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45997.270869791668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45997.270869791668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45997.270869791668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45997.270869791668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45997.270869791668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45997.270869791668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45997.270869791668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45997.270869791668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45997.270869791668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45997.270869791668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45997.270869791668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45997.270869791668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45997.270869791668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45997.270869791668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45997.270869791668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45997.270869791668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45997.270869791668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45997.270869791668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45997.270869791668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45997.270869791668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45997.270869791668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45997.270869791668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45997.270869791668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45997.270869791668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45997.270869791668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45997.270869791668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45997.270869791668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45997.270869791668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45997.270869791668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45997.270869791668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45997.270869791668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45997.270869791668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45997.270869791668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45997.270869791668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45997.270869791668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45997.270869791668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45997.270869791668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45997.270869791668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45997.270869791668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45997.270869791668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45997.270869791668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45997.270869791668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45997.270869791668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45997.270869791668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45997.270869791668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45997.270869791668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45997.270869791668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45997.270869791668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45997.270869791668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45997.270869791668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45997.270869791668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45997.270869791668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45997.270869791668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45997.270869791668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45997.270869791668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45997.270869791668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45997.270869791668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45997.270869791668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45997.270869791668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45997.270869791668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45997.270869791668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45997.270869791668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45997.270869791668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45997.270869791668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45997.270869791668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45997.270869791668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45997.270869791668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45997.270869791668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45997.270869791668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45997.270869791668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45997.270869791668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45997.270869791668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45997.270869791668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45997.270869791668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45997.270869791668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45997.270869791668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45997.270869791668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45997.270869791668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45997.270869791668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45997.270869791668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45997.270869791668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45997.270869791668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45997.270869791668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45997.270869791668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45997.270869791668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45997.270869791668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45997.270869791668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45997.270869791668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45997.270869791668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45997.270869791668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45997.270869791668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45997.270869791668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45997.270869791668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45997.270869791668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45997.270869791668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45997.270869791668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45997.270869791668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45997.270869791668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45997.270869791668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45997.270869791668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45997.270869791668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45997.270869791668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45997.270869791668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45997.270869791668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45997.270869791668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45997.270869791668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45997.270869791668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45997.270869791668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45997.270869791668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45997.270869791668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45997.270869791668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45997.270869791668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45997.270869791668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45997.270869791668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45997.270869791668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45997.270869791668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45997.270869791668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45997.270869791668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45997.270869791668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45997.270869791668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45997.270869791668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45997.270869791668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45997.270869791668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45997.270869791668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45997.270869791668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45997.270869791668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45997.270869791668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45997.270869791668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45997.270869791668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45997.270869791668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45997.270869791668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45997.270869791668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45997.270869791668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45997.270869791668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45997.270869791668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45997.270869791668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45997.270869791668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45997.270869791668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45997.270869791668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45997.270869791668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45997.270869791668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45997.270869791668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45997.270869791668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45997.270869791668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45997.270869791668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45997.270869791668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45997.270869791668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45997.270869791668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45997.270869791668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45997.270869791668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45997.270869791668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45997.270869791668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45997.270869791668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45997.270869791668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45997.270869791668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45997.270869791668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45997.270869791668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45997.270869791668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45997.270869791668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45997.270869791668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45997.270869791668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45997.270869791668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45997.270869791668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45997.270869791668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45997.270869791668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45997.270869791668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45997.270869791668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45997.270869791668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45997.270869791668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45997.270869791668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45997.270869791668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45997.270869791668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45997.270869791668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45997.270869791668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45997.270869791668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45997.270869791668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45997.270869791668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45997.270869791668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45997.270869791668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45997.270869791668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45997.270869791668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45997.270869791668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45997.270869791668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45997.270869791668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45997.270869791668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45997.270869791668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45997.270869791668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45997.270869791668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45997.270869791668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45997.270869791668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45997.270869791668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45997.270869791668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45997.270869791668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45997.270869791668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45997.270869791668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45997.270869791668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45997.270869791668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45997.270869791668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45997.270869791668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45997.270869791668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45997.270869791668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45997.270869791668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45997.270869791668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45997.270869791668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45997.270869791668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45997.270869791668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45997.270869791668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45997.270869791668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45997.270869791668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45997.270869791668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45997.270869791668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45997.270869791668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45997.270869791668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45997.270869791668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45997.270869791668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45997.270869791668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45997.270869791668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45997.270869791668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45997.270869791668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45997.270869791668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45997.270869791668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45997.270869791668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45997.270869791668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45997.270869791668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45997.270869791668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45997.270869791668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45997.270869791668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45997.270869791668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45997.270869791668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45997.270869791668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45997.270869791668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45997.270869791668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45997.270869791668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45997.270869791668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45997.270869791668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45997.270869791668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45997.270869791668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45997.270869791668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45997.270869791668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45997.270869791668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45997.270869791668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45997.270869791668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45997.270869791668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45997.270869791668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45997.270869791668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45997.270869791668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45997.270869791668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45997.270869791668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45997.270869791668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45997.270869791668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45997.270869791668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45997.270869791668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45997.270869791668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45997.270869791668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45997.270869791668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45997.270869791668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45997.270869791668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45997.270869791668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45997.270869791668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45997.270869791668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45997.270869791668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45997.270869791668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45997.270869791668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45997.270869791668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45997.270869791668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45997.270869791668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45997.270869791668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45997.270869791668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45997.270869791668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45997.270869791668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45997.270869791668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45997.270869791668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45997.270869791668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45997.270869791668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45997.270869791668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45997.270869791668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45997.270869791668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45997.270869791668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45997.270869791668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45997.270869791668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45997.270869791668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45997.270869791668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45997.270869791668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45997.270869791668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45997.270869791668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45997.270869791668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45997.270869791668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45997.270869791668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45997.270869791668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45997.270869791668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45997.270869791668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45997.270869791668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45997.270869791668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45997.270869791668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45997.270869791668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45997.270869791668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45997.270869791668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45997.270869791668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45997.270869791668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45997.270869791668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45997.270869791668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45997.270869791668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45997.270869791668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45997.270869791668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45997.270869791668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45997.270869791668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45997.270869791668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45997.270869791668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45997.270869791668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45997.270869791668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45997.270869791668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45997.270869791668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45997.270869791668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45997.270869791668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45997.270869791668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45997.270869791668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45997.270869791668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45997.270869791668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45997.270869791668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45997.270869791668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45997.270869791668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45997.270869791668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45997.270869791668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45997.270869791668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45997.270869791668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45997.270869791668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45997.270869791668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45997.270869791668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45997.270869791668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45997.270869791668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45997.270869791668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45997.270869791668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45997.270869791668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45997.270869791668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45997.270869791668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45997.270869791668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45997.270869791668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45997.270869791668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45997.270869791668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45997.270869791668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45997.270869791668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45997.270869791668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45997.270869791668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45997.270869791668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45997.270869791668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45997.270869791668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45997.270869791668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45997.270869791668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45997.270869791668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45997.270869791668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45997.270869791668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45997.270869791668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45997.270869791668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45997.270869791668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45997.270869791668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45997.270869791668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45997.270869791668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45997.270869791668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45997.270869791668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45997.270869791668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45997.270869791668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45997.270869791668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45997.270869791668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45997.270869791668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45997.270869791668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45997.270869791668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45997.270869791668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45997.270869791668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45997.270869791668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45997.270869791668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45997.270869791668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45997.270869791668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45997.270869791668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45997.270869791668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45997.270869791668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45997.270869791668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45997.270869791668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45997.270869791668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45997.270869791668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45997.270869791668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45997.270869791668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45997.270869791668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45997.270869791668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45997.270869791668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45997.270869791668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45997.270869791668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45997.270869791668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45997.270869791668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45997.270869791668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45997.270869791668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45997.270869791668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45997.270869791668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45997.270869791668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45997.270869791668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45997.270869791668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45997.270869791668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45997.270869791668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45997.270869791668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45997.270869791668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45997.270869791668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45997.270869791668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45997.270869791668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45997.270869791668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45997.270869791668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45997.270869791668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45997.270869791668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45997.270869791668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45997.270869791668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45997.270869791668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45997.270869791668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45997.270869791668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45997.270869791668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45997.270869791668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45997.270869791668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45997.270869791668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45997.270869791668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45997.270869791668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45997.270869791668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45997.270869791668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45997.270869791668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45997.270869791668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45997.270869791668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45997.270869791668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45997.270869791668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45997.270869791668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45997.270869791668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45997.270869791668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45997.270869791668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45997.270869791668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45997.270869791668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45997.270869791668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45997.270869791668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45997.270869791668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45997.270869791668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45997.270869791668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45997.270869791668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45997.270869791668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45997.270869791668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45997.270869791668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45997.270869791668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45997.270869791668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45997.270869791668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45997.270869791668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45997.270869791668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45997.270869791668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45997.270869791668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45997.270869791668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45997.270869791668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45997.270869791668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45997.270869791668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45997.270869791668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45997.270869791668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45997.270869791668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45997.270869791668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45997.270869791668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45997.270869791668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45997.270869791668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45997.270869791668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45997.270869791668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45997.270869791668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45997.270869791668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45997.270869791668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45997.270869791668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45997.270869791668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45997.270869791668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45997.270869791668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45997.270869791668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45997.270869791668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45997.270869791668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45997.270869791668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45997.270869791668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45997.270869791668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45997.270869791668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45997.270869791668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45997.270869791668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45997.270869791668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45997.270869791668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45997.270869791668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45997.270869791668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45997.270869791668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45997.270869791668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45997.270869791668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45997.270869791668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45997.270869791668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45997.270869791668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45997.270869791668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45997.270869791668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45997.270869791668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45997.270869791668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45997.270869791668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45997.270869791668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45997.270869791668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45997.270869791668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45997.270869791668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45997.270869791668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45997.270869791668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45997.270869791668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45997.270869791668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45997.270869791668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45997.270869791668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45997.270869791668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45997.270869791668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45997.270869791668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45997.270869791668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45997.270869791668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45997.270869791668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45997.270869791668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45997.270869791668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45997.270869791668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45997.270869791668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45997.270869791668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45997.270869791668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45997.270869791668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45997.270869791668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45997.270869791668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45997.270869791668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45997.270869791668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45997.270869791668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45997.270869791668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45997.270869791668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45997.270869791668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45997.270869791668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45997.270869791668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45997.270869791668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45997.270869791668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45997.270869791668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45997.270869791668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45997.270869791668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45997.270869791668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45997.270869791668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45997.270869791668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45997.270869791668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45997.270869791668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45997.270869791668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45997.270869791668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45997.270869791668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45997.270869791668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45997.270869791668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45997.270869791668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45997.270869791668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45997.270869791668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45997.270869791668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45997.270869791668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45997.270869791668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45997.270869791668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45997.270869791668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45997.270869791668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45997.270869791668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45997.270869791668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45997.270869791668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45997.270869791668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45997.270869791668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45997.270869791668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45997.270869791668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45997.270869791668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45997.270869791668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45997.270869791668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45997.270869791668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45997.270869791668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45997.270869791668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45997.270869791668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45997.270869791668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45997.270869791668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45997.270869791668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45997.270869791668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45997.270869791668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45997.270869791668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45997.270869791668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45997.270869791668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45997.270869791668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45997.270869791668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45997.270869791668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45997.270869791668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45997.270869791668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45997.270869791668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45997.270869791668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45997.270869791668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45997.270869791668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45997.270869791668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45997.270869791668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45997.270869791668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45997.270869791668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45997.270869791668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45997.270869791668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45997.270869791668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45997.270869791668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45997.270869791668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45997.270869791668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45997.270869791668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45997.270869791668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45997.270869791668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45997.270869791668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45997.270869791668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45997.270869791668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45997.270869791668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45997.270869791668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45997.270869791668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45997.270869791668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45997.270869791668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45997.270869791668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45997.270869791668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45997.270869791668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45997.270869791668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45997.270869791668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45997.270869791668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45997.270869791668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45997.270869791668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45997.270869791668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45997.270869791668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45997.270869791668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45997.270869791668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45997.270869791668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45997.270869791668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45997.270869791668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45997.270869791668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45997.270869791668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45997.270869791668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45997.270869791668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45997.270869791668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45997.270869791668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45997.270869791668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45997.270869791668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45997.270869791668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45997.270869791668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45997.270869791668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45997.270869791668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45997.270869791668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45997.270869791668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45997.270869791668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45997.270869791668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45997.270869791668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45997.270869791668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45997.270869791668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45997.270869791668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45997.270869791668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45997.270869791668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45997.270869791668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45997.270869791668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45997.270869791668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45997.270869791668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45997.270869791668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45997.270869791668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45997.270869791668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45997.270869791668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45997.270869791668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45997.270869791668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45997.270869791668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45997.270869791668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45997.270869791668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45997.270869791668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45997.270869791668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45997.270869791668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45997.270869791668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45997.270869791668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45997.270869791668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45997.270869791668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45997.270869791668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45997.270869791668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45997.270869791668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45997.270869791668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45997.270869791668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45997.270869791668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45997.270869791668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45997.270869791668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45997.270869791668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45997.270869791668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45997.270869791668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45997.270869791668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45997.270869791668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45997.270869791668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45997.270869791668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45997.270869791668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45997.270869791668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45997.270869791668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45997.270869791668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45997.270869791668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45997.270869791668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45997.270869791668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45997.270869791668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45997.270869791668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45997.270869791668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45997.270869791668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45997.270869791668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45997.270869791668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45997.270869791668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45997.270869791668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45997.270869791668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45997.270869791668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45997.270869791668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45997.270869791668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45997.270869791668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45997.270869791668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45997.270869791668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45997.270869791668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45997.270869791668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45997.270869791668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45997.270869791668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45997.270869791668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45997.270869791668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45997.270869791668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45997.270869791668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45997.270869791668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45997.270869791668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45997.270869791668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45997.270869791668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45997.270869791668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45997.270869791668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45997.270869791668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45997.270869791668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45997.270869791668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45997.270869791668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45997.270869791668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45997.270869791668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45997.270869791668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45997.270869791668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45997.270869791668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45997.270869791668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45997.270869791668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45997.270869791668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45997.270869791668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45997.270869791668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45997.270869791668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45997.270869791668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45997.270869791668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45997.270869791668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45997.270869791668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45997.270869791668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45997.270869791668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45997.270869791668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45997.270869791668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45997.270869791668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45997.270869791668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45997.270869791668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45997.270869791668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45997.270869791668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45997.270869791668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45997.270869791668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45997.270869791668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45997.270869791668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45997.270869791668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45997.270869791668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45997.270869791668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45997.270869791668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45997.270869791668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45997.270869791668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45997.270869791668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45997.270869791668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45997.270869791668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45997.270869791668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45997.270869791668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45997.270869791668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45997.270869791668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45997.270869791668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45997.270869791668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45997.270869791668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45997.270869791668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45997.270869791668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45997.270869791668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45997.270869791668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45997.270869791668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45997.270869791668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45997.270869791668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45997.270869791668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45997.270869791668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45997.270869791668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45997.270869791668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45997.270869791668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45997.270869791668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45997.270869791668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45997.270869791668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45997.270869791668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45997.270869791668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45997.270869791668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45997.270869791668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45997.270869791668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45997.270869791668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45997.270869791668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45997.270869791668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45997.270869791668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45997.270869791668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45997.270869791668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45997.270869791668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45997.270869791668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45997.270869791668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45997.270869791668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45997.270869791668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45997.270869791668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45997.270869791668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45997.270869791668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45997.270869791668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45997.270869791668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45997.270869791668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45997.270869791668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45997.270869791668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45997.270869791668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45997.270869791668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45997.270869791668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45997.270869791668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45997.270869791668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45997.270869791668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45997.270869791668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45997.270869791668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45997.270869791668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45997.270869791668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45997.270869791668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45997.270869791668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45997.270869791668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45997.270869791668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45997.270869791668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45997.270869791668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45997.270869791668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45997.270869791668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45997.270869791668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45997.270869791668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45997.270869791668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45997.270869791668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45997.270869791668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45997.270869791668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45997.270869791668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45997.270869791668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45997.270869791668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45997.270869791668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45997.270869791668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45997.270869791668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45997.270869791668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45997.270869791668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45997.270869791668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45997.270869791668</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1"/>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293.7901521990716</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7" ca="1" si="0">IFERROR(NOW()-F3,"")</f>
        <v>0.43545312499918509</v>
      </c>
      <c r="H3" s="91">
        <v>45996.825706018521</v>
      </c>
      <c r="I3" s="108" t="str">
        <f>IFERROR(VLOOKUP(D3,DB!A:F,6,0),"")</f>
        <v>Generator-SG</v>
      </c>
      <c r="J3" s="108" t="str">
        <f>IFERROR(VLOOKUP(D3,DB!A:G,7,0),"")</f>
        <v>Dead</v>
      </c>
      <c r="K3" s="93" t="s">
        <v>39121</v>
      </c>
      <c r="L3" s="87" t="str">
        <f>IFERROR(VLOOKUP(D3,DB!A:I,9,0),"")</f>
        <v>Latis</v>
      </c>
    </row>
    <row r="4" spans="1:16" ht="30.75">
      <c r="A4" s="108" t="s">
        <v>39122</v>
      </c>
      <c r="B4" s="108" t="str">
        <f>IFERROR(VLOOKUP(D4,DB!A:K,11,0),"")</f>
        <v>R4</v>
      </c>
      <c r="C4" s="89">
        <v>1</v>
      </c>
      <c r="D4" s="87" t="s">
        <v>30448</v>
      </c>
      <c r="E4" s="90" t="s">
        <v>39106</v>
      </c>
      <c r="F4" s="91">
        <v>45997.12400462963</v>
      </c>
      <c r="G4" s="92">
        <f t="shared" ca="1" si="0"/>
        <v>0.14686516203801148</v>
      </c>
      <c r="H4" s="91">
        <v>45997.199490740742</v>
      </c>
      <c r="I4" s="108" t="str">
        <f>IFERROR(VLOOKUP(D4,DB!A:F,6,0),"")</f>
        <v>SCECO</v>
      </c>
      <c r="J4" s="108" t="str">
        <f>IFERROR(VLOOKUP(D4,DB!A:G,7,0),"")</f>
        <v>Good</v>
      </c>
      <c r="K4" s="93" t="s">
        <v>39123</v>
      </c>
      <c r="L4" s="87" t="str">
        <f>IFERROR(VLOOKUP(D4,DB!A:I,9,0),"")</f>
        <v>Latis</v>
      </c>
    </row>
    <row r="5" spans="1:16" ht="15" customHeight="1">
      <c r="A5" s="108"/>
      <c r="B5" s="108" t="str">
        <f>IFERROR(VLOOKUP(D5,DB!A:K,11,0),"")</f>
        <v/>
      </c>
      <c r="C5" s="89"/>
      <c r="D5" s="87"/>
      <c r="E5" s="90"/>
      <c r="F5" s="91"/>
      <c r="G5" s="92">
        <f t="shared" ca="1" si="0"/>
        <v>45997.270869791668</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45997.270869791668</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45997.270869791668</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ref="G8:G71" ca="1" si="1">IFERROR(NOW()-F8,"")</f>
        <v>45997.270869791668</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45997.270869791668</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45997.270869791668</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45997.270869791668</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45997.270869791668</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45997.270869791668</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45997.270869791668</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45997.270869791668</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45997.270869791668</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45997.270869791668</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45997.270869791668</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45997.270869791668</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45997.270869791668</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45997.270869791668</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45997.270869791668</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45997.270869791668</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45997.270869791668</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45997.270869791668</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45997.270869791668</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45997.270869791668</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45997.270869791668</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45997.270869791668</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45997.270869791668</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45997.270869791668</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45997.270869791668</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45997.270869791668</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45997.270869791668</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45997.270869791668</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45997.270869791668</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45997.270869791668</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45997.270869791668</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45997.270869791668</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45997.270869791668</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45997.270869791668</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45997.270869791668</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45997.270869791668</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45997.270869791668</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45997.270869791668</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45997.270869791668</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45997.270869791668</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45997.270869791668</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45997.270869791668</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45997.270869791668</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45997.270869791668</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45997.270869791668</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45997.270869791668</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45997.270869791668</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45997.270869791668</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45997.270869791668</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45997.270869791668</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45997.270869791668</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45997.270869791668</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45997.270869791668</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45997.270869791668</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45997.270869791668</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45997.270869791668</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45997.270869791668</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45997.270869791668</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45997.270869791668</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45997.270869791668</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45997.270869791668</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45997.270869791668</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45997.270869791668</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45997.270869791668</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ref="G72:G135" ca="1" si="2">IFERROR(NOW()-F72,"")</f>
        <v>45997.270869791668</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45997.270869791668</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45997.270869791668</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45997.270869791668</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45997.270869791668</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45997.270869791668</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45997.270869791668</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45997.270869791668</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45997.270869791668</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45997.270869791668</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45997.270869791668</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45997.270869791668</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45997.270869791668</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45997.270869791668</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45997.270869791668</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45997.270869791668</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45997.270869791668</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45997.270869791668</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45997.270869791668</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45997.270869791668</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45997.270869791668</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45997.270869791668</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45997.270869791668</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45997.270869791668</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45997.270869791668</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45997.270869791668</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45997.270869791668</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45997.270869791668</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45997.270869791668</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45997.270869791668</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45997.270869791668</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45997.270869791668</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45997.270869791668</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45997.270869791668</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45997.270869791668</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45997.270869791668</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45997.270869791668</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45997.270869791668</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45997.270869791668</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45997.270869791668</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45997.270869791668</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45997.270869791668</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45997.270869791668</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45997.270869791668</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45997.270869791668</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45997.270869791668</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45997.270869791668</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45997.270869791668</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45997.270869791668</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45997.270869791668</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45997.270869791668</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45997.270869791668</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45997.270869791668</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45997.270869791668</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45997.270869791668</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45997.270869791668</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45997.270869791668</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45997.270869791668</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45997.270869791668</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45997.270869791668</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45997.270869791668</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45997.270869791668</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45997.270869791668</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45997.270869791668</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ref="G136:G181" ca="1" si="3">IFERROR(NOW()-F136,"")</f>
        <v>45997.270869791668</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45997.270869791668</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45997.270869791668</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45997.270869791668</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45997.270869791668</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45997.270869791668</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45997.270869791668</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45997.270869791668</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45997.270869791668</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45997.270869791668</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45997.270869791668</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45997.270869791668</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45997.270869791668</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45997.270869791668</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45997.270869791668</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45997.270869791668</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45997.270869791668</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45997.270869791668</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45997.270869791668</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45997.270869791668</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45997.270869791668</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45997.270869791668</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45997.270869791668</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45997.270869791668</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45997.270869791668</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45997.270869791668</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45997.270869791668</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45997.270869791668</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45997.270869791668</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45997.270869791668</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45997.270869791668</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45997.270869791668</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45997.270869791668</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45997.270869791668</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45997.270869791668</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45997.270869791668</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45997.270869791668</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45997.270869791668</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45997.270869791668</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45997.270869791668</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45997.270869791668</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45997.270869791668</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45997.270869791668</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45997.270869791668</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45997.270869791668</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45997.270869791668</v>
      </c>
      <c r="H181" s="91"/>
      <c r="I181" s="108" t="str">
        <f>IFERROR(VLOOKUP(D181,DB!A:F,6,0),"")</f>
        <v/>
      </c>
      <c r="J181" s="108" t="str">
        <f>IFERROR(VLOOKUP(D181,DB!A:G,7,0),"")</f>
        <v/>
      </c>
      <c r="K181" s="93"/>
      <c r="L181" s="87" t="str">
        <f>IFERROR(VLOOKUP(D181,DB!A:I,9,0),"")</f>
        <v/>
      </c>
    </row>
  </sheetData>
  <dataValidations count="2">
    <dataValidation allowBlank="1" showInputMessage="1" showErrorMessage="1" sqref="E1" xr:uid="{A4F81451-56CC-4543-9497-104C4E44EE4B}"/>
    <dataValidation type="list" allowBlank="1" showInputMessage="1" showErrorMessage="1" sqref="E2:E1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tabSelected="1" workbookViewId="0">
      <selection activeCell="A7" sqref="A7:XFD7"/>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105.43880960647948</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39109</v>
      </c>
      <c r="F3" s="38">
        <v>45926.188877314817</v>
      </c>
      <c r="G3" s="103">
        <f t="shared" ref="G3" ca="1" si="0">IFERROR(NOW()-F3,"")</f>
        <v>71.081992476851156</v>
      </c>
      <c r="H3" s="38">
        <v>45926.158159722225</v>
      </c>
      <c r="I3" s="37" t="str">
        <f>IFERROR(VLOOKUP(D3,DB!A:F,6,0),"")</f>
        <v>SCECO</v>
      </c>
      <c r="J3" s="37" t="str">
        <f>IFERROR(VLOOKUP(D3,DB!A:G,7,0),"")</f>
        <v>Good</v>
      </c>
      <c r="K3" s="37" t="s">
        <v>39127</v>
      </c>
      <c r="L3" s="37" t="str">
        <f>IFERROR(VLOOKUP(D3,DB!A:I,9,0),"")</f>
        <v>Latis</v>
      </c>
      <c r="M3" s="100"/>
    </row>
    <row r="4" spans="1:13" s="39" customFormat="1" ht="45.75" customHeight="1">
      <c r="A4" s="104" t="s">
        <v>39128</v>
      </c>
      <c r="B4" s="104" t="str">
        <f>IFERROR(VLOOKUP(D4,DB!A:K,11,0),"")</f>
        <v>R5</v>
      </c>
      <c r="C4" s="104">
        <v>1</v>
      </c>
      <c r="D4" s="104" t="s">
        <v>34832</v>
      </c>
      <c r="E4" s="104" t="s">
        <v>39109</v>
      </c>
      <c r="F4" s="105">
        <v>45948.661111111112</v>
      </c>
      <c r="G4" s="106">
        <f t="shared" ref="G4" ca="1" si="1">IFERROR(NOW()-F4,"")</f>
        <v>48.609758680555387</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15.897571180554223</v>
      </c>
      <c r="H5" s="133">
        <v>45981.360798611109</v>
      </c>
      <c r="I5" s="104" t="str">
        <f>IFERROR(VLOOKUP(D5,DB!A:F,6,0),"")</f>
        <v>SCECO</v>
      </c>
      <c r="J5" s="104" t="str">
        <f>IFERROR(VLOOKUP(D5,DB!A:G,7,0),"")</f>
        <v>Dead</v>
      </c>
      <c r="K5" s="104" t="s">
        <v>39131</v>
      </c>
      <c r="L5" s="104" t="str">
        <f>IFERROR(VLOOKUP(D5,DB!A:I,9,0),"")</f>
        <v>Latis</v>
      </c>
    </row>
    <row r="6" spans="1:13" ht="18.75" customHeight="1">
      <c r="A6" s="37" t="s">
        <v>39132</v>
      </c>
      <c r="B6" s="37" t="str">
        <f>IFERROR(VLOOKUP(D6,DB!A:K,11,0),"")</f>
        <v>R5</v>
      </c>
      <c r="C6" s="37">
        <v>1</v>
      </c>
      <c r="D6" s="37" t="s">
        <v>37850</v>
      </c>
      <c r="E6" s="37" t="s">
        <v>39106</v>
      </c>
      <c r="F6" s="38">
        <v>45997.107442129629</v>
      </c>
      <c r="G6" s="132">
        <f t="shared" ref="G6:G17" ca="1" si="2">IFERROR(NOW()-F6,"")</f>
        <v>0.16342766203888459</v>
      </c>
      <c r="H6" s="38">
        <v>45997.093553240738</v>
      </c>
      <c r="I6" s="37" t="str">
        <f>IFERROR(VLOOKUP(D6,DB!A:F,6,0),"")</f>
        <v>SCECO</v>
      </c>
      <c r="J6" s="37" t="str">
        <f>IFERROR(VLOOKUP(D6,DB!A:G,7,0),"")</f>
        <v>In progress</v>
      </c>
      <c r="K6" s="37" t="s">
        <v>39133</v>
      </c>
      <c r="L6" s="37" t="str">
        <f>IFERROR(VLOOKUP(D6,DB!A:I,9,0),"")</f>
        <v>Latis</v>
      </c>
    </row>
    <row r="7" spans="1:13">
      <c r="A7"/>
      <c r="B7" s="37" t="str">
        <f>IFERROR(VLOOKUP(D7,DB!A:K,11,0),"")</f>
        <v/>
      </c>
      <c r="C7" s="37"/>
      <c r="D7" s="37"/>
      <c r="E7" s="37"/>
      <c r="F7" s="38"/>
      <c r="G7" s="132">
        <f t="shared" ca="1" si="2"/>
        <v>45997.270869675929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45997.270869791668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45997.270869791668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45997.270869791668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45997.270869791668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45997.270869791668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45997.270869791668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45997.270869791668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45997.270869791668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45997.270869791668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45997.270869791668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ref="G18:G49" ca="1" si="3">IFERROR(NOW()-F18,"")</f>
        <v>45997.270869791668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45997.270869791668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45997.270869791668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45997.270869791668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45997.270869791668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45997.270869791668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45997.270869791668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45997.270869791668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45997.270869791668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45997.270869791668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45997.270869791668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45997.270869791668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45997.270869791668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45997.270869791668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45997.270869791668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45997.270869791668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45997.270869791668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45997.270869791668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45997.270869791668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45997.270869791668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45997.270869791668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45997.270869791668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45997.270869791668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45997.270869791668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45997.270869791668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45997.270869791668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45997.270869791668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45997.270869791668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45997.270869791668</v>
      </c>
      <c r="H46" s="38"/>
      <c r="I46" s="37" t="str">
        <f>IFERROR(VLOOKUP(D46,DB!A:F,6,0),"")</f>
        <v/>
      </c>
      <c r="J46" s="37" t="str">
        <f>IFERROR(VLOOKUP(D46,DB!A:G,7,0),"")</f>
        <v/>
      </c>
      <c r="K46" s="37"/>
      <c r="L46" s="37" t="str">
        <f>IFERROR(VLOOKUP(D46,DB!A:I,9,0),"")</f>
        <v/>
      </c>
    </row>
    <row r="47" spans="1:12">
      <c r="A47" s="147"/>
      <c r="B47" s="147" t="str">
        <f>IFERROR(VLOOKUP(D47,DB!A:K,11,0),"")</f>
        <v/>
      </c>
      <c r="C47" s="147"/>
      <c r="D47" s="147"/>
      <c r="E47" s="147"/>
      <c r="F47" s="148"/>
      <c r="G47" s="149">
        <f t="shared" ca="1" si="3"/>
        <v>45997.270869791668</v>
      </c>
      <c r="H47" s="148"/>
      <c r="I47" s="147" t="str">
        <f>IFERROR(VLOOKUP(D47,DB!A:F,6,0),"")</f>
        <v/>
      </c>
      <c r="J47" s="147" t="str">
        <f>IFERROR(VLOOKUP(D47,DB!A:G,7,0),"")</f>
        <v/>
      </c>
      <c r="K47" s="147"/>
      <c r="L47" s="147" t="str">
        <f>IFERROR(VLOOKUP(D47,DB!A:I,9,0),"")</f>
        <v/>
      </c>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49" ca="1" si="0">IFERROR(NOW()-F2,"-")</f>
        <v>45997.270869675929</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45997.270869675929</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45997.270869675929</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45997.270869675929</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45997.270869675929</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45997.270869675929</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45997.270869675929</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45997.270869675929</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45997.270869675929</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45997.270869675929</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45997.270869675929</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45997.270869675929</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45997.270869675929</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45997.270869675929</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45997.270869675929</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45997.270869675929</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45997.270869675929</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45997.270869675929</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45997.270869675929</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45997.270869675929</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45997.270869675929</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45997.270869675929</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45997.270869675929</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45997.270869675929</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45997.270869675929</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45997.270869675929</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45997.270869675929</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45997.270869675929</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45997.270869675929</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45997.270869675929</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45997.270869675929</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45997.270869675929</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45997.270869675929</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45997.270869675929</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45997.270869675929</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45997.270869675929</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45997.270869675929</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45997.270869675929</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45997.270869675929</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45997.270869675929</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45997.270869675929</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45997.270869675929</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45997.270869675929</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45997.270869675929</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45997.270869675929</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45997.270869675929</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45997.270869675929</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45997.270869675929</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45997.270869675929</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45997.270869675929</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45997.270869675929</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45997.270869675929</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45997.270869675929</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45997.270869675929</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45997.270869675929</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45997.270869675929</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45997.270869675929</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45997.270869675929</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45997.270869675929</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45997.270869675929</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45997.270869675929</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45997.270869675929</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45997.270869675929</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45997.270869675929</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45997.270869675929</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45997.270869675929</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45997.270869675929</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45997.270869675929</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45997.270869675929</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45997.270869675929</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45997.270869675929</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45997.270869675929</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45997.270869675929</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45997.270869675929</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45997.270869675929</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45997.270869675929</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45997.270869675929</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45997.270869675929</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45997.270869675929</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45997.270869675929</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45997.270869675929</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45997.270869675929</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45997.270869675929</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45997.270869675929</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45997.270869675929</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45997.270869675929</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45997.270869675929</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45997.270869675929</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45997.270869675929</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45997.270869675929</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45997.270869675929</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45997.270869675929</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45997.270869675929</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45997.270869675929</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45997.270869675929</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45997.270869675929</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45997.270869675929</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45997.270869675929</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45997.270869675929</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45997.270869675929</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45997.270869675929</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45997.270869675929</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45997.270869675929</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45997.270869675929</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45997.270869675929</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45997.270869675929</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45997.270869675929</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45997.270869675929</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45997.270869675929</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45997.270869675929</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45997.270869675929</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45997.270869675929</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45997.270869675929</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45997.270869675929</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45997.270869675929</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45997.270869675929</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45997.270869675929</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45997.270869675929</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45997.270869675929</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45997.270869675929</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45997.270869675929</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45997.270869675929</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45997.270869675929</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45997.270869675929</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45997.270869675929</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45997.270869675929</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45997.270869675929</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45997.270869675929</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45997.270869675929</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45997.270869675929</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45997.270869675929</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45997.270869675929</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45997.270869675929</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45997.270869675929</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45997.270869675929</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45997.270869675929</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45997.270869675929</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45997.270869675929</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45997.270869675929</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45997.270869675929</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45997.270869675929</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45997.270869675929</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45997.270869675929</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45997.270869675929</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45997.270869675929</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45997.270869675929</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45997.270869675929</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45997.270869675929</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45997.270869675929</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45997.270869675929</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45997.270869675929</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45997.270869675929</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45997.270869675929</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45997.270869675929</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45997.270869675929</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45997.270869675929</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45997.270869675929</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45997.270869675929</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45997.270869675929</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45997.270869675929</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45997.270869675929</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45997.270869675929</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45997.270869675929</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45997.270869675929</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45997.270869675929</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45997.270869675929</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45997.270869675929</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45997.270869675929</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45997.270869675929</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45997.270869675929</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45997.270869675929</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45997.270869675929</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45997.270869675929</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45997.270869675929</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45997.270869675929</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45997.270869675929</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45997.270869675929</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45997.270869675929</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45997.270869675929</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45997.270869675929</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45997.270869675929</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45997.270869675929</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45997.270869675929</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45997.270869675929</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45997.270869675929</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45997.270869675929</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45997.270869675929</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45997.270869675929</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45997.270869675929</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45997.270869675929</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45997.270869675929</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45997.270869675929</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45997.270869675929</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45997.270869675929</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45997.270869675929</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45997.270869675929</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45997.270869675929</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45997.270869675929</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45997.270869675929</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45997.270869675929</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45997.270869675929</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45997.270869675929</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45997.270869675929</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45997.270869675929</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45997.270869675929</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45997.270869675929</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45997.270869675929</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45997.270869675929</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45997.270869675929</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45997.270869675929</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45997.270869675929</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45997.270869675929</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45997.270869675929</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45997.270869675929</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45997.270869675929</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45997.270869675929</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45997.270869675929</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45997.270869675929</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45997.270869675929</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45997.270869675929</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45997.270869675929</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45997.270869675929</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45997.270869675929</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45997.270869675929</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45997.270869675929</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45997.270869675929</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45997.270869675929</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45997.270869675929</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45997.270869675929</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45997.270869675929</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45997.270869675929</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45997.270869675929</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45997.270869675929</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45997.270869675929</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45997.270869675929</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45997.270869675929</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45997.270869675929</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45997.270869675929</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45997.270869675929</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45997.270869675929</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45997.270869675929</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45997.270869675929</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45997.270869675929</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45997.270869675929</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45997.270869675929</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45997.270869675929</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45997.270869675929</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45997.270869675929</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45997.270869675929</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45997.270869675929</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45997.270869675929</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45997.270869675929</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45997.270869675929</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45997.270869675929</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45997.270869675929</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45997.270869675929</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45997.270869675929</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45997.270869675929</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45997.270869675929</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45997.270869675929</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45997.270869675929</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45997.270869675929</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45997.270869675929</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45997.270869675929</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45997.270869675929</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45997.270869675929</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45997.270869675929</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45997.270869675929</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45997.270869675929</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45997.270869675929</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45997.270869675929</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45997.270869675929</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45997.270869675929</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45997.270869675929</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45997.270869675929</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45997.270869675929</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45997.270869675929</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45997.270869675929</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45997.270869675929</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45997.270869675929</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45997.270869675929</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45997.270869675929</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45997.270869675929</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45997.270869675929</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45997.270869675929</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45997.270869675929</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45997.270869675929</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45997.270869675929</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45997.270869675929</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45997.270869675929</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45997.270869675929</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45997.270869675929</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45997.270869675929</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45997.270869675929</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45997.270869675929</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45997.270869675929</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45997.270869675929</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45997.270869675929</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45997.270869675929</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45997.270869675929</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45997.270869675929</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45997.270869675929</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45997.270869675929</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45997.270869675929</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45997.270869675929</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45997.270869675929</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45997.270869675929</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45997.270869675929</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45997.270869675929</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45997.270869675929</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45997.270869675929</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45997.270869675929</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45997.270869675929</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45997.270869675929</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45997.270869675929</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45997.270869675929</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45997.270869675929</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45997.270869675929</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45997.270869675929</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45997.270869675929</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45997.270869675929</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45997.270869675929</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45997.270869675929</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45997.270869675929</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45997.270869675929</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45997.270869675929</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45997.270869675929</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45997.270869675929</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45997.270869675929</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45997.270869675929</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45997.270869675929</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45997.270869675929</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45997.270869675929</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45997.270869675929</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45997.270869675929</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45997.270869675929</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45997.270869675929</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45997.270869675929</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45997.270869675929</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45997.270869675929</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45997.270869675929</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45997.270869675929</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45997.270869675929</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45997.270869675929</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45997.270869675929</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45997.270869675929</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45997.270869675929</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45997.270869675929</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45997.270869675929</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45997.270869675929</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45997.270869675929</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45997.270869675929</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45997.270869675929</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45997.270869675929</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45997.270869675929</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45997.270869675929</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45997.270869675929</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45997.270869675929</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45997.270869675929</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45997.270869675929</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45997.270869675929</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45997.270869675929</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45997.270869675929</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45997.270869675929</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45997.270869675929</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45997.270869675929</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45997.270869675929</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45997.270869675929</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45997.270869675929</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45997.270869675929</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45997.270869675929</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45997.270869675929</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45997.270869675929</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45997.270869675929</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45997.270869675929</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45997.270869675929</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45997.270869675929</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45997.270869675929</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45997.270869675929</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45997.270869675929</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45997.270869675929</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45997.270869675929</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45997.270869675929</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45997.270869675929</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45997.270869675929</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45997.270869675929</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45997.270869675929</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45997.270869675929</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45997.270869675929</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45997.270869675929</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45997.270869675929</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45997.270869675929</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45997.270869675929</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45997.270869675929</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45997.270869675929</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45997.270869675929</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45997.270869675929</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45997.270869675929</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45997.270869675929</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45997.270869675929</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45997.270869675929</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45997.270869675929</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45997.270869675929</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45997.270869675929</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45997.270869675929</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45997.270869675929</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45997.270869675929</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45997.270869675929</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45997.270869675929</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45997.270869675929</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45997.270869675929</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45997.270869675929</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45997.270869675929</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45997.270869675929</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2025-12-06T03:32:07Z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