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39" documentId="120_S{2AC9BD13-BADA-5192-A53E-5A8FF88502F6}" xr6:coauthVersionLast="47" xr6:coauthVersionMax="47" xr10:uidLastSave="{F0D80614-46DE-4E0C-B078-CF8C3146FB0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<sst xmlns="http://schemas.openxmlformats.org/spreadsheetml/2006/main" count="180287" uniqueCount="39126">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</sst>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315.04681354166678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45977.995239467593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45977.995239467593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45977.995239467593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45977.995239467593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45977.995239467593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45977.995239467593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45977.995239467593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45977.995239467593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45977.995239467593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45977.995239467593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45977.995239467593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45977.995239467593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45977.995239467593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45977.995239467593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45977.995239467593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45977.995239467593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45977.995239467593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45977.995239467593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45977.995239467593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45977.995239467593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45977.995239467593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45977.995239467593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45977.995239467593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45977.995239467593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45977.995239467593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45977.995239467593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45977.995239467593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45977.995239467593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45977.995239467593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45977.995239467593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45977.995239467593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45977.995239467593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45977.995239467593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45977.995239467593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45977.995239467593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45977.995239467593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45977.995239467593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45977.995239467593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45977.995239467593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45977.995239467593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45977.995239467593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45977.995239467593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45977.995239467593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45977.995239467593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45977.995239467593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45977.995239467593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45977.995239467593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45977.995239467593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45977.995239467593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45977.995239467593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45977.995239467593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45977.995239467593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45977.995239467593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45977.995239467593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45977.995239467593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45977.995239467593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45977.995239467593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45977.995239467593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45977.995239467593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45977.995239467593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45977.995239467593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45977.995239467593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45977.995239467593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45977.995239467593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45977.995239467593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45977.995239467593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45977.995239467593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45977.995239467593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45977.995239467593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45977.995239467593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45977.995239467593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45977.995239467593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45977.995239467593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45977.995239467593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152.99540150463145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1.5588968750016647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v>2</v>
      </c>
      <c r="D5" s="18" t="s">
        <v>25811</v>
      </c>
      <c r="E5" s="103" t="s">
        <v>39021</v>
      </c>
      <c r="F5" s="104"/>
      <c r="G5" s="105">
        <f ca="1">IFERROR(NOW()-F5,"-")</f>
        <v>45977.995239467593</v>
      </c>
      <c r="H5" s="104">
        <v>45977.99009259259</v>
      </c>
      <c r="I5" s="18" t="str">
        <f>IFERROR(VLOOKUP(D5,DB!A:F,6,0),"")</f>
        <v>Generator-SG</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45977.995239467593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45977.995239467593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45977.995239467593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45977.995239467593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45977.995239467593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45977.995239467593</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45977.995239467593</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45977.995239467593</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45977.995239467593</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45977.995239467593</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45977.995239467593</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45977.995239467593</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45977.995239467593</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45977.995239467593</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45977.995239467593</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45977.995239467593</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45977.995239467593</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45977.995239467593</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45977.995239467593</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45977.995239467593</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45977.995239467593</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45977.995239467593</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45977.995239467593</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45977.995239467593</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45977.995239467593</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45977.995239467593</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45977.995239467593</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45977.995239467593</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45977.995239467593</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45977.995239467593</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45977.995239467593</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45977.995239467593</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45977.995239467593</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45977.995239467593</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45977.995239467593</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45977.995239467593</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45977.995239467593</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45977.995239467593</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45977.995239467593</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45977.995239467593</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45977.995239467593</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45977.995239467593</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45977.995239467593</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45977.995239467593</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45977.995239467593</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45977.995239467593</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45977.995239467593</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45977.995239467593</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45977.995239467593</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45977.995239467593</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45977.995239467593</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45977.995239467593</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45977.995239467593</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45977.995239467593</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45977.995239467593</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45977.995239467593</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45977.995239467593</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45977.995239467593</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45977.995239467593</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45977.995239467593</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45977.995239467593</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45977.995239467593</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45977.995239467593</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45977.995239467593</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45977.995239467593</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45977.995239467593</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45977.995239467593</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45977.995239467593</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45977.995239467593</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45977.995239467593</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45977.995239467593</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45977.995239467593</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45977.995239467593</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45977.995239467593</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45977.995239467593</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45977.995239467593</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45977.995239467593</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45977.995239467593</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45977.995239467593</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45977.995239467593</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45977.995239467593</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45977.995239467593</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45977.995239467593</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45977.995239467593</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45977.995239467593</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45977.995239467593</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45977.995239467593</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45977.995239467593</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45977.995239467593</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45977.995239467593</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45977.995239467593</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45977.995239467593</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45977.995239467593</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45977.995239467593</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45977.995239467593</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45977.995239467593</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45977.995239467593</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45977.995239467593</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45977.995239467593</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45977.995239467593</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45977.995239467593</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45977.995239467593</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45977.995239467593</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45977.995239467593</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45977.995239467593</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45977.995239467593</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45977.995239467593</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45977.995239467593</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45977.995239467593</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45977.995239467593</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45977.995239467593</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45977.995239467593</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45977.995239467593</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45977.995239467593</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45977.995239467593</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45977.995239467593</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45977.995239467593</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45977.995239467593</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45977.995239467593</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45977.995239467593</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45977.995239467593</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45977.995239467593</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45977.995239467593</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45977.995239467593</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45977.995239467593</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45977.995239467593</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45977.995239467593</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45977.995239467593</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45977.995239467593</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45977.995239467593</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45977.995239467593</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45977.995239467593</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45977.995239467593</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45977.995239467593</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45977.995239467593</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45977.995239467593</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45977.995239467593</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45977.995239467593</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45977.995239467593</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45977.995239467593</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45977.995239467593</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45977.995239467593</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45977.995239467593</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45977.995239467593</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45977.995239467593</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45977.995239467593</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45977.995239467593</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45977.995239467593</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45977.995239467593</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45977.995239467593</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45977.995239467593</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45977.995239467593</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45977.995239467593</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45977.995239467593</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45977.995239467593</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45977.995239467593</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45977.995239467593</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45977.995239467593</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45977.995239467593</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45977.995239467593</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45977.995239467593</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45977.995239467593</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45977.995239467593</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45977.995239467593</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45977.995239467593</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45977.995239467593</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45977.995239467593</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45977.995239467593</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45977.995239467593</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45977.995239467593</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45977.995239467593</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45977.995239467593</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45977.995239467593</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45977.995239467593</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45977.995239467593</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45977.995239467593</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45977.995239467593</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45977.995239467593</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45977.995239467593</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45977.995239467593</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45977.995239467593</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45977.995239467593</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45977.995239467593</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45977.995239467593</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45977.995239467593</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45977.995239467593</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45977.995239467593</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45977.995239467593</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45977.995239467593</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45977.995239467593</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45977.995239467593</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45977.995239467593</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45977.995239467593</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45977.995239467593</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45977.995239467593</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45977.995239467593</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45977.995239467593</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45977.995239467593</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45977.995239467593</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45977.995239467593</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45977.995239467593</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45977.995239467593</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45977.995239467593</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45977.995239467593</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45977.995239467593</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45977.995239467593</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45977.995239467593</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45977.995239467593</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45977.995239467593</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45977.995239467593</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45977.995239467593</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45977.995239467593</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45977.995239467593</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45977.995239467593</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45977.995239467593</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45977.995239467593</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45977.995239467593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45977.995239467593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45977.995239467593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45977.995239467593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45977.995239467593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45977.995239467593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45977.995239467593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45977.995239467593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45977.995239467593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45977.995239467593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45977.995239467593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45977.995239467593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45977.995239467593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45977.995239467593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45977.995239467593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45977.995239467593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45977.995239467593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45977.995239467593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45977.995239467593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45977.995239467593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45977.995239467593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45977.995239467593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45977.995239467593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45977.995239467593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45977.995239467593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45977.995239467593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45977.995239467593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45977.995239467593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45977.995239467593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45977.995239467593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45977.995239467593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45977.995239467593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45977.995239467593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45977.995239467593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45977.995239467593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45977.995239467593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45977.995239467593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45977.995239467593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45977.995239467593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45977.995239467593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45977.995239467593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45977.995239467593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45977.995239467593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45977.995239467593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45977.995239467593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45977.995239467593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45977.995239467593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45977.995239467593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45977.995239467593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45977.995239467593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45977.995239467593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45977.995239467593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45977.995239467593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45977.995239467593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45977.995239467593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45977.995239467593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45977.995239467593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45977.995239467593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45977.995239467593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45977.995239467593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45977.995239467593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45977.995239467593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45977.995239467593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45977.995239467593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45977.995239467593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45977.995239467593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45977.995239467593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45977.995239467593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45977.995239467593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45977.995239467593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45977.995239467593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45977.995239467593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45977.995239467593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45977.995239467593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45977.995239467593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45977.995239467593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45977.995239467593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45977.995239467593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45977.995239467593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45977.995239467593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45977.995239467593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45977.995239467593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45977.995239467593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45977.995239467593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45977.995239467593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45977.995239467593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45977.995239467593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45977.995239467593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45977.995239467593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45977.995239467593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45977.995239467593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45977.995239467593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45977.995239467593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45977.995239467593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45977.995239467593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45977.995239467593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45977.995239467593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45977.995239467593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45977.995239467593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45977.995239467593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45977.995239467593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45977.995239467593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45977.995239467593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45977.995239467593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45977.995239467593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45977.995239467593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45977.995239467593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45977.995239467593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45977.995239467593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45977.995239467593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45977.995239467593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45977.995239467593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45977.995239467593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45977.995239467593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45977.995239467593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45977.995239467593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45977.995239467593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45977.995239467593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45977.995239467593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45977.995239467593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45977.995239467593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45977.995239467593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45977.995239467593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45977.995239467593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45977.995239467593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45977.995239467593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45977.995239467593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45977.995239467593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45977.995239467593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45977.995239467593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45977.995239467593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45977.995239467593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45977.995239467593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45977.995239467593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45977.995239467593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45977.995239467593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45977.995239467593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45977.995239467593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45977.995239467593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45977.995239467593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45977.995239467593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45977.995239467593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45977.995239467593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45977.995239467593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45977.995239467593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45977.995239467593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45977.995239467593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45977.995239467593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45977.995239467593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45977.995239467593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45977.995239467593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45977.995239467593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45977.995239467593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45977.995239467593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45977.995239467593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45977.995239467593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45977.995239467593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45977.995239467593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45977.995239467593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45977.995239467593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45977.995239467593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45977.995239467593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45977.995239467593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45977.995239467593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45977.995239467593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45977.995239467593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45977.995239467593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45977.995239467593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45977.995239467593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45977.995239467593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45977.995239467593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45977.995239467593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45977.995239467593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45977.995239467593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45977.995239467593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45977.995239467593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45977.995239467593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45977.995239467593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45977.995239467593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45977.995239467593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45977.995239467593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45977.995239467593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45977.995239467593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45977.995239467593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45977.995239467593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45977.995239467593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45977.995239467593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45977.995239467593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45977.995239467593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45977.995239467593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45977.995239467593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45977.995239467593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45977.995239467593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45977.995239467593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45977.995239467593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45977.995239467593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45977.995239467593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45977.995239467593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45977.995239467593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45977.995239467593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45977.995239467593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45977.995239467593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45977.995239467593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45977.995239467593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45977.995239467593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45977.995239467593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45977.995239467593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45977.995239467593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45977.995239467593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45977.995239467593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45977.995239467593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45977.995239467593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45977.995239467593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45977.995239467593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45977.995239467593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45977.995239467593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45977.995239467593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45977.995239467593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45977.995239467593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45977.995239467593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45977.995239467593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45977.995239467593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45977.995239467593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45977.995239467593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45977.995239467593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45977.995239467593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45977.995239467593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45977.995239467593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45977.995239467593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45977.995239467593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45977.995239467593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45977.995239467593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45977.995239467593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45977.995239467593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45977.995239467593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45977.995239467593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45977.995239467593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45977.995239467593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45977.995239467593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45977.995239467593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45977.995239467593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45977.995239467593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45977.995239467593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45977.995239467593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45977.995239467593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45977.995239467593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45977.995239467593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45977.995239467593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45977.995239467593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45977.995239467593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45977.995239467593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45977.995239467593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45977.995239467593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45977.995239467593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45977.995239467593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45977.995239467593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45977.995239467593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45977.995239467593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45977.995239467593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45977.995239467593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45977.995239467593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45977.995239467593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45977.995239467593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45977.995239467593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45977.995239467593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45977.995239467593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45977.995239467593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45977.995239467593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45977.995239467593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45977.995239467593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45977.995239467593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45977.995239467593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45977.995239467593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45977.995239467593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45977.995239467593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45977.995239467593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45977.995239467593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45977.995239467593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45977.995239467593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45977.995239467593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45977.995239467593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45977.995239467593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45977.995239467593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45977.995239467593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45977.995239467593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45977.995239467593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45977.995239467593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45977.995239467593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45977.995239467593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45977.995239467593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45977.995239467593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45977.995239467593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45977.995239467593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45977.995239467593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45977.995239467593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45977.995239467593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45977.995239467593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45977.995239467593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45977.995239467593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45977.995239467593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45977.995239467593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45977.995239467593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45977.995239467593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45977.995239467593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45977.995239467593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45977.995239467593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45977.995239467593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45977.995239467593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45977.995239467593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45977.995239467593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45977.995239467593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45977.995239467593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45977.995239467593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45977.995239467593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45977.995239467593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45977.995239467593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45977.995239467593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45977.995239467593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45977.995239467593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45977.995239467593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45977.995239467593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45977.995239467593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45977.995239467593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45977.995239467593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45977.995239467593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45977.995239467593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45977.995239467593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45977.995239467593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45977.995239467593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45977.995239467593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45977.995239467593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45977.995239467593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45977.995239467593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45977.995239467593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45977.995239467593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45977.995239467593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45977.995239467593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45977.995239467593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45977.995239467593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45977.995239467593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45977.995239467593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45977.995239467593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45977.995239467593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45977.995239467593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45977.995239467593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45977.995239467593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45977.995239467593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45977.995239467593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45977.995239467593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45977.995239467593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45977.995239467593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45977.995239467593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45977.995239467593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45977.995239467593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45977.995239467593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45977.995239467593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45977.995239467593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45977.995239467593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45977.995239467593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45977.995239467593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45977.995239467593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45977.995239467593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45977.995239467593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45977.995239467593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45977.995239467593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45977.995239467593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45977.995239467593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45977.995239467593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45977.995239467593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45977.995239467593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45977.995239467593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45977.995239467593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45977.995239467593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45977.995239467593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45977.995239467593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45977.995239467593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45977.995239467593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45977.995239467593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45977.995239467593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45977.995239467593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45977.995239467593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45977.995239467593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45977.995239467593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45977.995239467593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45977.995239467593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45977.995239467593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45977.995239467593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45977.995239467593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45977.995239467593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45977.995239467593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45977.995239467593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45977.995239467593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45977.995239467593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45977.995239467593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45977.995239467593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45977.995239467593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45977.995239467593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45977.995239467593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45977.995239467593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45977.995239467593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45977.995239467593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45977.995239467593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45977.995239467593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45977.995239467593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45977.995239467593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45977.995239467593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45977.995239467593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45977.995239467593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45977.995239467593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45977.995239467593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45977.995239467593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45977.995239467593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45977.995239467593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45977.995239467593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45977.995239467593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45977.995239467593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45977.995239467593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45977.995239467593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45977.995239467593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45977.995239467593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45977.995239467593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45977.995239467593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45977.995239467593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45977.995239467593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45977.995239467593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45977.995239467593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45977.995239467593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45977.995239467593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45977.995239467593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45977.995239467593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45977.995239467593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45977.995239467593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45977.995239467593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45977.995239467593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45977.995239467593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45977.995239467593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45977.995239467593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45977.995239467593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45977.995239467593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45977.995239467593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45977.995239467593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45977.995239467593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45977.995239467593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45977.995239467593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45977.995239467593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45977.995239467593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45977.995239467593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45977.995239467593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45977.995239467593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45977.995239467593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45977.995239467593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45977.995239467593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45977.995239467593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45977.995239467593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45977.995239467593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45977.995239467593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45977.995239467593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45977.995239467593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45977.995239467593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45977.995239467593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45977.995239467593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45977.995239467593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45977.995239467593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45977.995239467593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45977.995239467593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45977.995239467593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45977.995239467593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45977.995239467593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45977.995239467593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45977.995239467593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45977.995239467593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45977.995239467593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45977.995239467593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45977.995239467593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45977.995239467593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45977.995239467593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45977.995239467593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45977.995239467593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45977.995239467593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45977.995239467593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45977.995239467593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45977.995239467593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45977.995239467593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45977.995239467593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45977.995239467593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45977.995239467593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45977.995239467593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45977.995239467593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45977.995239467593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45977.995239467593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45977.995239467593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45977.995239467593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45977.995239467593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45977.995239467593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45977.995239467593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45977.995239467593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45977.995239467593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45977.995239467593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45977.995239467593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45977.995239467593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45977.995239467593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45977.995239467593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45977.995239467593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45977.995239467593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45977.995239467593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45977.995239467593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45977.995239467593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45977.995239467593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45977.995239467593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45977.995239467593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45977.995239467593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45977.995239467593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45977.995239467593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45977.995239467593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45977.995239467593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45977.995239467593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45977.995239467593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45977.995239467593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45977.995239467593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45977.995239467593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45977.995239467593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45977.995239467593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45977.995239467593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45977.995239467593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45977.995239467593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45977.995239467593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45977.995239467593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45977.995239467593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45977.995239467593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45977.995239467593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45977.995239467593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45977.995239467593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45977.995239467593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45977.995239467593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45977.995239467593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45977.995239467593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45977.995239467593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45977.995239467593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45977.995239467593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45977.995239467593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45977.995239467593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45977.995239467593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45977.995239467593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45977.995239467593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45977.995239467593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45977.995239467593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45977.995239467593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45977.995239467593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45977.995239467593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45977.995239467593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45977.995239467593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45977.995239467593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45977.995239467593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45977.995239467593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45977.995239467593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45977.995239467593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45977.995239467593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45977.995239467593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45977.995239467593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45977.995239467593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45977.995239467593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45977.995239467593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45977.995239467593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45977.995239467593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45977.995239467593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45977.995239467593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45977.995239467593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45977.995239467593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45977.995239467593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45977.995239467593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45977.995239467593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45977.995239467593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45977.995239467593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45977.995239467593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45977.995239467593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45977.995239467593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45977.995239467593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45977.995239467593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45977.995239467593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45977.995239467593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45977.995239467593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45977.995239467593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45977.995239467593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45977.995239467593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45977.995239467593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45977.995239467593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45977.995239467593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45977.995239467593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45977.995239467593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45977.995239467593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45977.995239467593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45977.995239467593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45977.995239467593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45977.995239467593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45977.995239467593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45977.995239467593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45977.995239467593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45977.995239467593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45977.995239467593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45977.995239467593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45977.995239467593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45977.995239467593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45977.995239467593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45977.995239467593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45977.995239467593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45977.995239467593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45977.995239467593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45977.995239467593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45977.995239467593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45977.995239467593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45977.995239467593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45977.995239467593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45977.995239467593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45977.995239467593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45977.995239467593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45977.995239467593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45977.995239467593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45977.995239467593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45977.995239467593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45977.995239467593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45977.995239467593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45977.995239467593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45977.995239467593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45977.995239467593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45977.995239467593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45977.995239467593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45977.995239467593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45977.995239467593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45977.995239467593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45977.995239467593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45977.995239467593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45977.995239467593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45977.995239467593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45977.995239467593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45977.995239467593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45977.995239467593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45977.995239467593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45977.995239467593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45977.995239467593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45977.995239467593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45977.995239467593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45977.995239467593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45977.995239467593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45977.995239467593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45977.995239467593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45977.995239467593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45977.995239467593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45977.995239467593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45977.995239467593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45977.995239467593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45977.995239467593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45977.995239467593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45977.995239467593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45977.995239467593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45977.995239467593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45977.995239467593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45977.995239467593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45977.995239467593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45977.995239467593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45977.995239467593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45977.995239467593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45977.995239467593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45977.995239467593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45977.995239467593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45977.995239467593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45977.995239467593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45977.995239467593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45977.995239467593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45977.995239467593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45977.995239467593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45977.995239467593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45977.995239467593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45977.995239467593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45977.995239467593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45977.995239467593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45977.995239467593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45977.995239467593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45977.995239467593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45977.995239467593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45977.995239467593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45977.995239467593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45977.995239467593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45977.995239467593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45977.995239467593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45977.995239467593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45977.995239467593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45977.995239467593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45977.995239467593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45977.995239467593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45977.995239467593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45977.995239467593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45977.995239467593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45977.995239467593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45977.995239467593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45977.995239467593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45977.995239467593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45977.995239467593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45977.995239467593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45977.995239467593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45977.995239467593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45977.995239467593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45977.995239467593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45977.995239467593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45977.995239467593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45977.995239467593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45977.995239467593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45977.995239467593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45977.995239467593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45977.995239467593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45977.995239467593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45977.995239467593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45977.995239467593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45977.995239467593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45977.995239467593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45977.995239467593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45977.995239467593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45977.995239467593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45977.995239467593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45977.995239467593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45977.995239467593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45977.995239467593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45977.995239467593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45977.995239467593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45977.995239467593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45977.995239467593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45977.995239467593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45977.995239467593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45977.995239467593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45977.995239467593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45977.995239467593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45977.995239467593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45977.995239467593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45977.995239467593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45977.995239467593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45977.995239467593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45977.995239467593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45977.995239467593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45977.995239467593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45977.995239467593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45977.995239467593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45977.995239467593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45977.995239467593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45977.995239467593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45977.995239467593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45977.995239467593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45977.995239467593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45977.995239467593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45977.995239467593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45977.995239467593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45977.995239467593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45977.995239467593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45977.995239467593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45977.995239467593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45977.995239467593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45977.995239467593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45977.995239467593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45977.995239467593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45977.995239467593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45977.995239467593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45977.995239467593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45977.995239467593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45977.995239467593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45977.995239467593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45977.995239467593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45977.995239467593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45977.995239467593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45977.995239467593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45977.995239467593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45977.995239467593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45977.995239467593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45977.995239467593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45977.995239467593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45977.995239467593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45977.995239467593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45977.995239467593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45977.995239467593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45977.995239467593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45977.995239467593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45977.995239467593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45977.995239467593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45977.995239467593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45977.995239467593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45977.995239467593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45977.995239467593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45977.995239467593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45977.995239467593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45977.995239467593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45977.995239467593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45977.995239467593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45977.995239467593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45977.995239467593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45977.995239467593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45977.995239467593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45977.995239467593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45977.995239467593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45977.995239467593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45977.995239467593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45977.995239467593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45977.995239467593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45977.995239467593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45977.995239467593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45977.995239467593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45977.995239467593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45977.995239467593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45977.995239467593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45977.995239467593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45977.995239467593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45977.995239467593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45977.995239467593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45977.995239467593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45977.995239467593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45977.995239467593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45977.995239467593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45977.995239467593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45977.995239467593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45977.995239467593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45977.995239467593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45977.995239467593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45977.995239467593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45977.995239467593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45977.995239467593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45977.995239467593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45977.995239467593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45977.995239467593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45977.995239467593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45977.995239467593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45977.995239467593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45977.995239467593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45977.995239467593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45977.995239467593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45977.995239467593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45977.995239467593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45977.995239467593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45977.995239467593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45977.995239467593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45977.995239467593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45977.995239467593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45977.995239467593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45977.995239467593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45977.995239467593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45977.995239467593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45977.995239467593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45977.995239467593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45977.995239467593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45977.995239467593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45977.995239467593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45977.995239467593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45977.995239467593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45977.995239467593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45977.995239467593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45977.995239467593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45977.995239467593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45977.995239467593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45977.995239467593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45977.995239467593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45977.995239467593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45977.995239467593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45977.995239467593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45977.995239467593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45977.995239467593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45977.995239467593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45977.995239467593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45977.995239467593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45977.995239467593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45977.995239467593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45977.995239467593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45977.995239467593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45977.995239467593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45977.995239467593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45977.995239467593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45977.995239467593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45977.995239467593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45977.995239467593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45977.995239467593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45977.995239467593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45977.995239467593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45977.995239467593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45977.995239467593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45977.995239467593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45977.995239467593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45977.995239467593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45977.995239467593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45977.995239467593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45977.995239467593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45977.995239467593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45977.995239467593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45977.995239467593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45977.995239467593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45977.995239467593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45977.995239467593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45977.995239467593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45977.995239467593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45977.995239467593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45977.995239467593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45977.995239467593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45977.995239467593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45977.995239467593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45977.995239467593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45977.995239467593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45977.995239467593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45977.995239467593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45977.995239467593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45977.995239467593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45977.995239467593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45977.995239467593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45977.995239467593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45977.995239467593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45977.995239467593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45977.995239467593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45977.995239467593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45977.995239467593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45977.995239467593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45977.995239467593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45977.995239467593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45977.995239467593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45977.995239467593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45977.995239467593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45977.995239467593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45977.995239467593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45977.995239467593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45977.995239467593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45977.995239467593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45977.995239467593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45977.995239467593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45977.995239467593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45977.995239467593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45977.995239467593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45977.995239467593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45977.995239467593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45977.995239467593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45977.995239467593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45977.995239467593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45977.995239467593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45977.995239467593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45977.995239467593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45977.995239467593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45977.995239467593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45977.995239467593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45977.995239467593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45977.995239467593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45977.995239467593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45977.995239467593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45977.995239467593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45977.995239467593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45977.995239467593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45977.995239467593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45977.995239467593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45977.995239467593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45977.995239467593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45977.995239467593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45977.995239467593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45977.995239467593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45977.995239467593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45977.995239467593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45977.995239467593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45977.995239467593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45977.995239467593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45977.995239467593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45977.995239467593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45977.995239467593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45977.995239467593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45977.995239467593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45977.995239467593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45977.995239467593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45977.995239467593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45977.995239467593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45977.995239467593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45977.995239467593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45977.995239467593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45977.995239467593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45977.995239467593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45977.995239467593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45977.995239467593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45977.995239467593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45977.995239467593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45977.995239467593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45977.995239467593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45977.995239467593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45977.995239467593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45977.995239467593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45977.995239467593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45977.995239467593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45977.995239467593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45977.995239467593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45977.995239467593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45977.995239467593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45977.995239467593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45977.995239467593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45977.995239467593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45977.995239467593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45977.995239467593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45977.995239467593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45977.995239467593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274.51452187499672</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ca="1">IFERROR(NOW()-F3,"")</f>
        <v>45977.995239467593</v>
      </c>
      <c r="H3" s="96">
        <v>45977.902291666665</v>
      </c>
      <c r="I3" s="116" t="str">
        <f>IFERROR(VLOOKUP(D3,DB!A:F,6,0),"")</f>
        <v>SCECO</v>
      </c>
      <c r="J3" s="116" t="str">
        <f>IFERROR(VLOOKUP(D3,DB!A:G,7,0),"")</f>
        <v>Vandalized</v>
      </c>
      <c r="K3" s="98" t="s">
        <v>39111</v>
      </c>
      <c r="L3" s="92" t="str">
        <f>IFERROR(VLOOKUP(D3,DB!A:I,9,0),"")</f>
        <v>Latis</v>
      </c>
    </row>
    <row r="4" spans="1:16" ht="15" customHeight="1">
      <c r="A4" s="116"/>
      <c r="B4" s="116" t="str">
        <f>IFERROR(VLOOKUP(D4,DB!A:K,11,0),"")</f>
        <v/>
      </c>
      <c r="C4" s="94"/>
      <c r="D4" s="98"/>
      <c r="E4" s="95"/>
      <c r="F4" s="96"/>
      <c r="G4" s="97">
        <f ca="1">IFERROR(NOW()-F4,"")</f>
        <v>45977.995239467593</v>
      </c>
      <c r="H4" s="96"/>
      <c r="I4" s="116" t="str">
        <f>IFERROR(VLOOKUP(D4,DB!A:F,6,0),"")</f>
        <v/>
      </c>
      <c r="J4" s="116" t="str">
        <f>IFERROR(VLOOKUP(D4,DB!A:G,7,0),"")</f>
        <v/>
      </c>
      <c r="K4" s="98"/>
      <c r="L4" s="92" t="str">
        <f>IFERROR(VLOOKUP(D4,DB!A:I,9,0),"")</f>
        <v/>
      </c>
    </row>
    <row r="5" spans="1:16" ht="15" customHeight="1">
      <c r="A5" s="116"/>
      <c r="B5" s="116" t="str">
        <f>IFERROR(VLOOKUP(D6,DB!A:K,11,0),"")</f>
        <v/>
      </c>
      <c r="C5" s="94"/>
      <c r="D5" s="143"/>
      <c r="E5" s="95"/>
      <c r="F5" s="96"/>
      <c r="G5" s="97">
        <f ca="1">IFERROR(NOW()-F5,"")</f>
        <v>45977.995239467593</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ca="1">IFERROR(NOW()-F6,"")</f>
        <v>45977.995239467593</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ca="1">IFERROR(NOW()-F7,"")</f>
        <v>45977.995239467593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45977.995239467593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45977.995239467593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45977.995239467593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45977.995239467593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45977.995239467593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45977.995239467593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45977.995239467593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45977.995239467593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45977.995239467593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45977.995239467593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45977.995239467593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45977.995239467593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45977.995239467593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45977.995239467593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45977.995239467593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45977.995239467593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45977.995239467593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45977.995239467593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45977.995239467593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45977.995239467593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45977.995239467593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45977.995239467593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45977.995239467593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45977.995239467593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45977.995239467593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45977.995239467593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45977.995239467593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45977.995239467593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45977.995239467593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45977.995239467593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45977.995239467593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45977.995239467593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45977.995239467593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45977.995239467593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45977.995239467593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45977.995239467593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45977.995239467593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45977.995239467593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45977.995239467593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45977.995239467593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45977.995239467593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45977.995239467593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45977.995239467593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45977.995239467593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45977.995239467593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45977.995239467593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45977.995239467593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45977.995239467593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45977.995239467593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45977.995239467593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45977.995239467593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45977.995239467593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45977.995239467593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45977.995239467593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45977.995239467593</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86.163179282404599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09">
        <f t="shared" ref="G3" ca="1" si="0">IFERROR(NOW()-F3,"")</f>
        <v>51.806362152776273</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39100</v>
      </c>
      <c r="F4" s="111">
        <v>45948.661111111112</v>
      </c>
      <c r="G4" s="112">
        <f t="shared" ref="G4" ca="1" si="1">IFERROR(NOW()-F4,"")</f>
        <v>29.334128356480505</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9.146639930557285</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0.48043622685509035</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45977.995239467593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45977.995239467593</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45977.995239467593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45977.995239467593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45977.995239467593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45977.995239467593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45977.995239467593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45977.995239467593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45977.995239467593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45977.995239467593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45977.995239467593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45977.995239467593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45977.995239467593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45977.995239467593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45977.995239467593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45977.995239467593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45977.995239467593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45977.995239467593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45977.995239467593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45977.995239467593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45977.995239467593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45977.995239467593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45977.995239467593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45977.995239467593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45977.995239467593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45977.995239467593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45977.995239467593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45977.995239467593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45977.995239467593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45977.995239467593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45977.995239467593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45977.995239467593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45977.995239467593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45977.995239467593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45977.995239467593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45977.995239467593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45977.995239467593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45977.995239467593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45977.995239467593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45977.995239467593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45977.995239467593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45977.995239467593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45977.995239467593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45977.995239467593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45977.995239467593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45977.995239467593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45977.995239467593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45977.995239467593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45977.995239467593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45977.995239467593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45977.995239467593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45977.995239467593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45977.995239467593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45977.995239467593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45977.995239467593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45977.995239467593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45977.995239467593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45977.995239467593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45977.995239467593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45977.995239467593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45977.995239467593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45977.995239467593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45977.995239467593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45977.995239467593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45977.995239467593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45977.995239467593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45977.995239467593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45977.995239467593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45977.995239467593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45977.995239467593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45977.995239467593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45977.995239467593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45977.995239467593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45977.995239467593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45977.995239467593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45977.995239467593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45977.995239467593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45977.995239467593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45977.995239467593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45977.995239467593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45977.995239467593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45977.995239467593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45977.995239467593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45977.995239467593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45977.995239467593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45977.995239467593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45977.995239467593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45977.995239467593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45977.995239467593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45977.995239467593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45977.995239467593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45977.995239467593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45977.995239467593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45977.995239467593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45977.995239467593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45977.995239467593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45977.995239467593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45977.995239467593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45977.995239467593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45977.995239467593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45977.995239467593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45977.995239467593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45977.995239467593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45977.995239467593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45977.995239467593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45977.995239467593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45977.995239467593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45977.995239467593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45977.995239467593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45977.995239467593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45977.995239467593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45977.995239467593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45977.995239467593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45977.995239467593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45977.995239467593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45977.995239467593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45977.995239467593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45977.995239467593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45977.995239467593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45977.995239467593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45977.995239467593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45977.995239467593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45977.995239467593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45977.995239467593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45977.995239467593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45977.995239467593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45977.995239467593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45977.995239467593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45977.995239467593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45977.995239467593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45977.995239467593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45977.995239467593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45977.995239467593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45977.995239467593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45977.995239467593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45977.995239467593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45977.995239467593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45977.995239467593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45977.995239467593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45977.995239467593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45977.995239467593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45977.995239467593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45977.995239467593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45977.995239467593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45977.995239467593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45977.995239467593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45977.995239467593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45977.995239467593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45977.995239467593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45977.995239467593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45977.995239467593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45977.995239467593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45977.995239467593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45977.995239467593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45977.995239467593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45977.995239467593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45977.995239467593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45977.995239467593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45977.995239467593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45977.995239467593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45977.995239467593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45977.995239467593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45977.995239467593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45977.995239467593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37249</v>
      </c>
      <c r="E2" s="110" t="s">
        <v>39021</v>
      </c>
      <c r="F2" s="124">
        <v>45977.825532407405</v>
      </c>
      <c r="G2" s="105">
        <f t="shared" ref="G2:G64" ca="1" si="0">IFERROR(NOW()-F2,"-")</f>
        <v>0.16970706018764758</v>
      </c>
      <c r="H2" s="124">
        <v>45977.819791666669</v>
      </c>
      <c r="I2" s="122" t="str">
        <f>IFERROR(VLOOKUP(D2,DB!A:F,6,0),"")</f>
        <v>Generator-SG</v>
      </c>
      <c r="J2" s="122" t="str">
        <f>IFERROR(VLOOKUP(D2,DB!A:G,7,0),"")</f>
        <v>Vandalized</v>
      </c>
      <c r="K2" s="125" t="s">
        <v>39123</v>
      </c>
      <c r="L2" s="126" t="str">
        <f>IFERROR(VLOOKUP(D2,DB!A:I,9,0),"")</f>
        <v>Latis</v>
      </c>
    </row>
    <row r="3" spans="1:16382" ht="31.5" customHeight="1">
      <c r="A3" s="121" t="s">
        <v>39124</v>
      </c>
      <c r="B3" s="122" t="str">
        <f>IFERROR(VLOOKUP(D3,DB!A:K,11,0),"")</f>
        <v>R6</v>
      </c>
      <c r="C3" s="123">
        <v>2</v>
      </c>
      <c r="D3" s="122" t="s">
        <v>30938</v>
      </c>
      <c r="E3" s="110" t="s">
        <v>39021</v>
      </c>
      <c r="F3" s="124">
        <v>45977.926087962966</v>
      </c>
      <c r="G3" s="105">
        <f t="shared" ca="1" si="0"/>
        <v>6.9151504627370741E-2</v>
      </c>
      <c r="H3" s="124">
        <v>45977.917743055557</v>
      </c>
      <c r="I3" s="122" t="str">
        <f>IFERROR(VLOOKUP(D3,DB!A:F,6,0),"")</f>
        <v>SCECO</v>
      </c>
      <c r="J3" s="122" t="str">
        <f>IFERROR(VLOOKUP(D3,DB!A:G,7,0),"")</f>
        <v>Dead</v>
      </c>
      <c r="K3" s="125" t="s">
        <v>39125</v>
      </c>
      <c r="L3" s="126" t="str">
        <f>IFERROR(VLOOKUP(D3,DB!A:I,9,0),"")</f>
        <v>Latis</v>
      </c>
    </row>
    <row r="4" spans="1:16382" ht="31.5" customHeight="1">
      <c r="A4" s="121"/>
      <c r="B4" s="122" t="str">
        <f>IFERROR(VLOOKUP(D4,DB!A:K,11,0),"")</f>
        <v/>
      </c>
      <c r="C4" s="123"/>
      <c r="D4" s="122"/>
      <c r="E4" s="110"/>
      <c r="F4" s="124"/>
      <c r="G4" s="105">
        <f t="shared" ca="1" si="0"/>
        <v>45977.995239467593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45977.995239467593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45977.995239467593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45977.995239467593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45977.995239467593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45977.995239467593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45977.995239467593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45977.995239467593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45977.995239467593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45977.995239467593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45977.995239467593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45977.995239467593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45977.995239467593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45977.995239467593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45977.995239467593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45977.995239467593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45977.995239467593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45977.995239467593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45977.995239467593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45977.995239467593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45977.995239467593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45977.995239467593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45977.995239467593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45977.995239467593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45977.995239467593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45977.995239467593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45977.995239467593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45977.995239467593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45977.995239467593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45977.995239467593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45977.995239467593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45977.995239467593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45977.995239467593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45977.995239467593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45977.995239467593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45977.995239467593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45977.995239467593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45977.995239467593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45977.995239467593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45977.995239467593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45977.995239467593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45977.995239467593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45977.995239467593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45977.995239467593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45977.995239467593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45977.995239467593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45977.995239467593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45977.995239467593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45977.995239467593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45977.995239467593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45977.995239467593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45977.995239467593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45977.995239467593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45977.995239467593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45977.995239467593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45977.995239467593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45977.995239467593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45977.995239467593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45977.995239467593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45977.995239467593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45977.995239467593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45977.995239467593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45977.995239467593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45977.995239467593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45977.995239467593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45977.995239467593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45977.995239467593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45977.995239467593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45977.995239467593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45977.995239467593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45977.995239467593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45977.995239467593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45977.995239467593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45977.995239467593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45977.995239467593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45977.995239467593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45977.995239467593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45977.995239467593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45977.995239467593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45977.995239467593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45977.995239467593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45977.995239467593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45977.995239467593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45977.995239467593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45977.995239467593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45977.995239467593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45977.995239467593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45977.995239467593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45977.995239467593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45977.995239467593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45977.995239467593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45977.995239467593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45977.995239467593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45977.995239467593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45977.995239467593</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2025-11-16T20:53:26Z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