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63" documentId="13_ncr:1_{F6CB121F-512D-4AA6-A0C1-0FB36C537598}" xr6:coauthVersionLast="47" xr6:coauthVersionMax="47" xr10:uidLastSave="{565C2398-6740-45FF-8D28-92952A764C3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<sst xmlns="http://schemas.openxmlformats.org/spreadsheetml/2006/main" count="180282" uniqueCount="39127">
  <si>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</si>
  <si>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</si>
  <si>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</si>
  <si>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</si>
  <si>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</si>
  <si>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</si>
  <si>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</si>
  <si>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</si>
  <si>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</si>
  <si>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</si>
  <si>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</si>
  <si>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</si>
  <si>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</si>
  <si>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</si>
  <si>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</si>
  <si>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</si>
  <si>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</si>
  <si>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</si>
  <si>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</si>
  <si>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</si>
  <si>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</si>
  <si>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</si>
  <si>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</si>
  <si>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</si>
  <si>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</si>
  <si>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</si>
  <si>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</si>
  <si>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</si>
  <si>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</si>
  <si>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</si>
  <si>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</si>
  <si>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</si>
  <si>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</si>
  <si>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</si>
  <si>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</si>
  <si>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</si>
  <si>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</si>
  <si>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</si>
  <si>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</si>
  <si>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</si>
  <si>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</si>
  <si>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</si>
  <si>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</si>
  <si>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</si>
  <si>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</si>
  <si>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</si>
  <si>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</si>
  <si>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</si>
  <si>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</si>
  <si>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</si>
  <si>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</si>
  <si>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</si>
  <si>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</si>
  <si>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</si>
  <si>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</si>
  <si>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</si>
  <si>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</si>
  <si>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</si>
  <si>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</si>
  <si>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</si>
  <si>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</si>
  <si>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</si>
  <si>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</si>
  <si>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</si>
  <si>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</si>
  <si>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</si>
  <si>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</si>
  <si>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</si>
  <si>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</si>
  <si>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</si>
  <si>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</si>
  <si>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</si>
  <si>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</si>
  <si>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</si>
  <si>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</si>
  <si>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</si>
  <si>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</si>
  <si>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</si>
  <si>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</si>
  <si>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</si>
  <si>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</si>
  <si>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</si>
  <si>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</si>
  <si>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</si>
  <si>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</si>
  <si>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</si>
  <si>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</si>
  <si>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</si>
  <si>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</si>
  <si>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</si>
  <si>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</si>
  <si>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</si>
  <si>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</si>
  <si>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</si>
  <si>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</si>
  <si>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</si>
  <si>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</si>
  <si>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</si>
  <si>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</si>
  <si>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</si>
  <si>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</si>
  <si>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</si>
  <si>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</si>
  <si>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</si>
  <si>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</si>
  <si>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</si>
  <si>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</si>
  <si>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</si>
  <si>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</si>
  <si>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</si>
  <si>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</si>
  <si>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</si>
  <si>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</si>
  <si>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</si>
  <si>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</si>
  <si>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</si>
  <si>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</si>
  <si>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</si>
  <si>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</si>
  <si>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</si>
  <si>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</si>
  <si>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</si>
  <si>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</si>
  <si>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</si>
  <si>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</si>
  <si>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</si>
  <si>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</si>
  <si>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</si>
  <si>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</si>
  <si>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</si>
  <si>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</si>
  <si>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</si>
  <si>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</si>
  <si>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</si>
  <si>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</si>
  <si>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</si>
  <si>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</si>
  <si>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</si>
  <si>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</si>
  <si>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</si>
  <si>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</si>
  <si>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</si>
  <si>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</si>
  <si>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</si>
  <si>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</si>
  <si>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</si>
  <si>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</si>
  <si>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</si>
  <si>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</si>
  <si>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</si>
  <si>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</si>
  <si>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</si>
  <si>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</si>
  <si>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</si>
  <si>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</si>
  <si>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</si>
  <si>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</si>
  <si>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</si>
  <si>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</si>
  <si>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</si>
  <si>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</si>
  <si>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</si>
  <si>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</si>
  <si>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</si>
  <si>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</si>
  <si>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</si>
  <si>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</si>
  <si>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</si>
  <si>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</si>
  <si>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</si>
  <si>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</si>
  <si>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</si>
  <si>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</si>
  <si>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</si>
  <si>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</si>
  <si>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</si>
  <si>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</si>
  <si>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</si>
  <si>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</si>
  <si>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</si>
  <si>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</si>
  <si>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</si>
  <si>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</si>
  <si>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</si>
  <si>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</si>
  <si>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</si>
  <si>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</si>
  <si>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</si>
  <si>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</si>
  <si>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</si>
  <si>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</si>
  <si>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</si>
  <si>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</si>
  <si>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</si>
  <si>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</si>
  <si>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</si>
  <si>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</si>
  <si>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</si>
  <si>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</si>
  <si>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</si>
  <si>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</si>
  <si>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</si>
  <si>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</si>
  <si>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</si>
  <si>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</si>
  <si>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</si>
  <si>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</si>
  <si>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</si>
  <si>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</si>
  <si>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</si>
  <si>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</si>
  <si>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</si>
  <si>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</si>
  <si>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</si>
  <si>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</si>
  <si>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</si>
  <si>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</si>
  <si>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</si>
  <si>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</si>
  <si>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</si>
  <si>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</si>
  <si>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</si>
  <si>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</si>
  <si>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</si>
  <si>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</si>
  <si>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</si>
  <si>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</si>
  <si>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</si>
  <si>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</si>
  <si>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</si>
  <si>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</si>
  <si>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</si>
  <si>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</si>
  <si>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</si>
  <si>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</si>
  <si>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</si>
  <si>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</si>
  <si>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</si>
  <si>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</si>
  <si>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</si>
  <si>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</si>
  <si>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</si>
  <si>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</si>
  <si>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</si>
  <si>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</si>
  <si>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</si>
  <si>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</si>
  <si>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</si>
  <si>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</si>
  <si>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</si>
  <si>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</si>
  <si>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</si>
  <si>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</si>
  <si>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</si>
  <si>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</si>
  <si>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</si>
  <si>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</si>
  <si>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</si>
  <si>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</si>
  <si>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</si>
  <si>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</si>
  <si>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</si>
  <si>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</si>
  <si>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</si>
  <si>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</si>
  <si>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</si>
  <si>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</si>
  <si>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</si>
  <si>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</si>
  <si>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</si>
  <si>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</si>
  <si>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</si>
  <si>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</si>
  <si>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</si>
  <si>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</si>
  <si>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</si>
  <si>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</si>
  <si>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</si>
  <si>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</si>
  <si>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</si>
  <si>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</si>
  <si>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</si>
  <si>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</si>
  <si>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</si>
  <si>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</si>
  <si>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</si>
  <si>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</si>
  <si>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</si>
  <si>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</si>
  <si>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</si>
  <si>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</si>
  <si>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</si>
  <si>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</si>
  <si>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</si>
  <si>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</si>
  <si>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</si>
  <si>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</si>
  <si>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</si>
  <si>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</si>
  <si>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</si>
  <si>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</si>
  <si>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</si>
  <si>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</si>
  <si>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</si>
  <si>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</si>
  <si>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</si>
  <si>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</si>
  <si>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</si>
  <si>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</si>
  <si>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</si>
  <si>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</si>
  <si>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</si>
  <si>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</si>
  <si>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</si>
  <si>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</si>
  <si>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</si>
  <si>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</si>
  <si>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</si>
  <si>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</si>
  <si>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</si>
  <si>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</si>
  <si>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</si>
  <si>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</si>
  <si>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</si>
  <si>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</si>
  <si>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</si>
  <si>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</si>
  <si>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</si>
  <si>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</si>
  <si>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</si>
  <si>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</si>
  <si>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</si>
  <si>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</si>
  <si>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</si>
  <si>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</si>
  <si>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</si>
  <si>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</si>
  <si>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</si>
  <si>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</si>
  <si>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</si>
  <si>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</si>
  <si>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</si>
  <si>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</si>
  <si>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</si>
  <si>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</si>
  <si>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</si>
  <si>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</si>
  <si>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</si>
  <si>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</si>
  <si>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</si>
  <si>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</si>
  <si>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</si>
  <si>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</si>
  <si>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</si>
  <si>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</si>
  <si>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</si>
  <si>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</si>
  <si>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</si>
  <si>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</si>
  <si>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</si>
  <si>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</si>
  <si>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</si>
  <si>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</si>
  <si>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</si>
  <si>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</si>
  <si>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</si>
  <si>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</si>
  <si>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</si>
  <si>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</si>
  <si>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</si>
  <si>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</si>
  <si>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</si>
  <si>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</si>
  <si>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</si>
  <si>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</si>
  <si>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</si>
  <si>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</si>
  <si>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</si>
  <si>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</si>
  <si>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</si>
  <si>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</si>
  <si>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</si>
  <si>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</si>
  <si>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</si>
  <si>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</si>
  <si>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</si>
  <si>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</si>
  <si>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</si>
  <si>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</si>
  <si>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</si>
  <si>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</si>
  <si>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</si>
  <si>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</si>
  <si>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</si>
  <si>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</si>
  <si>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</si>
  <si>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</si>
  <si>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</si>
  <si>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</si>
  <si>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</si>
  <si>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</si>
  <si>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</si>
  <si>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</si>
  <si>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</si>
  <si>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</si>
  <si>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</si>
  <si>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</si>
  <si>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</si>
  <si>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</si>
  <si>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</si>
  <si>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</si>
  <si>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</si>
  <si>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</si>
  <si>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</si>
  <si>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</si>
  <si>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</si>
  <si>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</si>
  <si>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</si>
  <si>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</si>
  <si>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</si>
  <si>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</si>
  <si>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</si>
  <si>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</si>
  <si>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</si>
  <si>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</si>
  <si>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</si>
  <si>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</si>
  <si>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</si>
  <si>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</si>
  <si>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</si>
  <si>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</si>
  <si>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</si>
  <si>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</si>
  <si>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</si>
  <si>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</si>
  <si>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</si>
  <si>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</si>
  <si>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</si>
  <si>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</si>
  <si>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</si>
  <si>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</si>
  <si>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</si>
  <si>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</si>
  <si>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</si>
  <si>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</si>
  <si>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</si>
  <si>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</si>
  <si>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</si>
  <si>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</si>
  <si>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</si>
  <si>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</si>
  <si>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</si>
  <si>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</si>
  <si>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</si>
  <si>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</si>
  <si>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</si>
  <si>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</si>
  <si>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</si>
  <si>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</si>
  <si>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</si>
  <si>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</si>
  <si>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</si>
  <si>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</si>
  <si>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</si>
  <si>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</si>
  <si>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</si>
  <si>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</si>
  <si>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</si>
  <si>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</si>
  <si>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</si>
  <si>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</si>
  <si>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</si>
  <si>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</si>
  <si>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</si>
  <si>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</si>
  <si>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</si>
  <si>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</si>
  <si>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</si>
  <si>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</si>
  <si>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</si>
  <si>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</si>
  <si>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</si>
  <si>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</si>
  <si>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</si>
  <si>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</si>
  <si>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</si>
  <si>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</si>
  <si>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</si>
  <si>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</si>
  <si>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</si>
  <si>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</si>
  <si>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</si>
  <si>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</si>
  <si>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</si>
  <si>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</si>
  <si>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</si>
  <si>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</si>
  <si>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</si>
  <si>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</si>
  <si>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</si>
  <si>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</si>
  <si>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</si>
  <si>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</si>
  <si>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</si>
  <si>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</si>
  <si>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</si>
  <si>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</si>
  <si>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</si>
  <si>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</si>
  <si>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</si>
  <si>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</si>
  <si>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</si>
  <si>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</si>
  <si>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</si>
  <si>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</si>
  <si>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</si>
  <si>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</si>
  <si>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</si>
  <si>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</si>
  <si>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</si>
  <si>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</si>
  <si>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</si>
  <si>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</si>
  <si>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</si>
  <si>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</si>
  <si>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</si>
  <si>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</si>
  <si>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</si>
  <si>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</si>
  <si>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</si>
  <si>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</si>
  <si>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</si>
  <si>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</si>
  <si>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</si>
  <si>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</si>
  <si>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</si>
  <si>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</si>
  <si>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</si>
  <si>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</si>
  <si>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</si>
  <si>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</si>
  <si>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</si>
  <si>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</si>
  <si>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</si>
  <si>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</si>
  <si>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</si>
  <si>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</si>
  <si>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</si>
  <si>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</si>
  <si>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</si>
  <si>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</si>
  <si>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</si>
  <si>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</si>
  <si>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</si>
  <si>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</si>
  <si>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</si>
  <si>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</si>
  <si>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</si>
  <si>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</si>
  <si>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</si>
  <si>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</si>
  <si>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</si>
  <si>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</si>
  <si>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</si>
  <si>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</si>
  <si>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</si>
  <si>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</si>
  <si>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</si>
  <si>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</si>
  <si>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</si>
  <si>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</si>
  <si>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</si>
  <si>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</si>
  <si>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</si>
  <si>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</si>
  <si>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</si>
  <si>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</si>
  <si>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</si>
  <si>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</si>
  <si>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</si>
  <si>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</si>
  <si>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</si>
  <si>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</si>
  <si>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</si>
  <si>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</si>
  <si>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</si>
  <si>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</si>
  <si>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</si>
  <si>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</si>
  <si>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</si>
  <si>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</si>
  <si>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</si>
  <si>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</si>
  <si>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</si>
  <si>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</si>
  <si>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</si>
  <si>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</si>
  <si>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</si>
  <si>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</si>
  <si>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</si>
  <si>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</si>
  <si>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</si>
  <si>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</si>
  <si>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</si>
  <si>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</si>
  <si>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</si>
  <si>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</si>
  <si>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</si>
  <si>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</si>
  <si>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</si>
  <si>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</si>
  <si>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</si>
  <si>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</si>
  <si>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</si>
  <si>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</si>
  <si>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</si>
  <si>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</si>
  <si>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</si>
  <si>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</si>
  <si>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</si>
  <si>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</si>
  <si>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</si>
  <si>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</si>
  <si>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</si>
  <si>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</si>
  <si>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</si>
  <si>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</si>
  <si>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</si>
  <si>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</si>
  <si>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</si>
  <si>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</si>
  <si>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</si>
  <si>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</si>
  <si>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</si>
  <si>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</si>
  <si>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</si>
  <si>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</si>
  <si>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</si>
  <si>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</si>
  <si>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</si>
  <si>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</si>
  <si>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</si>
  <si>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</si>
  <si>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</si>
  <si>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</si>
  <si>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</si>
  <si>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</si>
  <si>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</si>
  <si>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</si>
  <si>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</si>
  <si>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</si>
  <si>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</si>
  <si>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</si>
  <si>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</si>
  <si>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</si>
  <si>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</si>
  <si>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</si>
  <si>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</si>
  <si>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</si>
  <si>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</si>
  <si>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</si>
  <si>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</si>
  <si>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</si>
  <si>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</si>
  <si>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</si>
  <si>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</si>
  <si>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</si>
  <si>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</si>
  <si>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</si>
  <si>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</si>
  <si>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</si>
  <si>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</si>
  <si>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</si>
  <si>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</si>
  <si>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</si>
  <si>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</si>
  <si>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</si>
  <si>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</si>
  <si>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</si>
  <si>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</si>
  <si>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</si>
  <si>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</si>
  <si>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</si>
  <si>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</si>
  <si>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</si>
  <si>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</si>
  <si>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</si>
  <si>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</si>
  <si>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</si>
  <si>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</si>
  <si>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</si>
  <si>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</si>
  <si>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</si>
  <si>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</si>
  <si>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</si>
  <si>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</si>
  <si>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</si>
  <si>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</si>
  <si>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</si>
  <si>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</si>
  <si>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</si>
  <si>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</si>
  <si>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</si>
  <si>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</si>
  <si>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</si>
  <si>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</si>
  <si>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</si>
  <si>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</si>
  <si>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</si>
  <si>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</si>
  <si>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</si>
  <si>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</si>
  <si>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</si>
  <si>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</si>
  <si>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</si>
  <si>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</si>
  <si>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</si>
  <si>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</si>
  <si>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</si>
  <si>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</si>
  <si>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</si>
  <si>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</si>
  <si>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</si>
  <si>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</si>
  <si>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</si>
  <si>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</si>
  <si>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</si>
  <si>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</si>
  <si>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</si>
  <si>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</si>
  <si>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</si>
  <si>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</si>
  <si>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</si>
  <si>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</si>
  <si>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</si>
  <si>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</si>
  <si>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</si>
  <si>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</si>
  <si>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</si>
  <si>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</si>
  <si>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</si>
  <si>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</si>
  <si>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</si>
  <si>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</si>
  <si>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</si>
  <si>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</si>
  <si>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</si>
  <si>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</si>
  <si>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</si>
  <si>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</si>
  <si>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</si>
  <si>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</si>
  <si>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</si>
  <si>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</si>
  <si>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</si>
  <si>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</si>
  <si>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</si>
  <si>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</si>
  <si>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</si>
  <si>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</si>
  <si>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</si>
  <si>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</si>
  <si>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</si>
  <si>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</si>
  <si>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</si>
  <si>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</si>
  <si>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</si>
  <si>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</si>
  <si>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</si>
  <si>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</si>
  <si>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</si>
  <si>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</si>
  <si>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</si>
  <si>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</si>
  <si>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</si>
  <si>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</si>
  <si>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</si>
  <si>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</si>
  <si>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</si>
  <si>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</si>
  <si>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</si>
  <si>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</si>
  <si>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</si>
  <si>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</si>
  <si>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</si>
  <si>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</si>
  <si>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</si>
  <si>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</si>
  <si>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</si>
  <si>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</si>
  <si>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</si>
  <si>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</si>
  <si>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</si>
  <si>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</si>
  <si>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</si>
  <si>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</si>
  <si>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</si>
  <si>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</si>
  <si>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</si>
  <si>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</si>
  <si>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</si>
  <si>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</si>
  <si>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</si>
  <si>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</si>
  <si>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</si>
  <si>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</si>
  <si>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</si>
  <si>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</si>
  <si>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</si>
  <si>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</si>
  <si>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</si>
  <si>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</si>
  <si>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</si>
  <si>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</si>
  <si>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</si>
  <si>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</si>
  <si>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</si>
  <si>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</si>
  <si>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</si>
  <si>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</si>
  <si>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</si>
  <si>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</si>
  <si>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</si>
  <si>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</si>
  <si>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</si>
  <si>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</si>
  <si>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</si>
  <si>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</si>
  <si>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</si>
  <si>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</si>
  <si>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</si>
  <si>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</si>
  <si>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</si>
  <si>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</si>
  <si>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</si>
  <si>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</si>
  <si>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</si>
  <si>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</si>
  <si>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</si>
  <si>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</si>
  <si>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</si>
  <si>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</si>
  <si>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</si>
  <si>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</si>
  <si>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</si>
  <si>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</si>
  <si>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</si>
  <si>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</si>
  <si>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</si>
  <si>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</si>
  <si>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</si>
  <si>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</si>
  <si>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</si>
  <si>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</si>
  <si>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</si>
  <si>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</si>
  <si>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</si>
  <si>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</si>
  <si>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</si>
  <si>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</si>
  <si>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</si>
  <si>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</si>
  <si>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</si>
  <si>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</si>
  <si>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</si>
  <si>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</si>
  <si>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</si>
  <si>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</si>
  <si>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</si>
  <si>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</si>
  <si>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</si>
  <si>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</si>
  <si>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</si>
  <si>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</si>
  <si>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</si>
  <si>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</si>
  <si>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</si>
  <si>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</si>
  <si>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</si>
  <si>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</si>
  <si>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</si>
  <si>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</si>
  <si>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</si>
  <si>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</si>
  <si>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</si>
  <si>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</si>
  <si>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</si>
  <si>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</si>
  <si>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</si>
  <si>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</si>
  <si>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</si>
  <si>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</si>
  <si>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</si>
  <si>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</si>
  <si>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</si>
  <si>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</si>
  <si>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</si>
  <si>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</si>
  <si>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</si>
  <si>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</si>
  <si>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</si>
  <si>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</si>
  <si>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</si>
  <si>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</si>
  <si>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</si>
  <si>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</si>
  <si>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</si>
  <si>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</si>
  <si>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</si>
  <si>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</si>
  <si>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</si>
  <si>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</si>
  <si>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</si>
  <si>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</si>
  <si>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</si>
  <si>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</si>
  <si>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</si>
  <si>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</si>
  <si>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</si>
  <si>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</si>
  <si>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</si>
  <si>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</si>
  <si>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</si>
  <si>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</si>
  <si>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</si>
  <si>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</si>
  <si>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</si>
  <si>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</si>
  <si>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</si>
  <si>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</si>
  <si>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</si>
  <si>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</si>
  <si>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</si>
  <si>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</si>
  <si>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</si>
  <si>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</si>
  <si>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</si>
  <si>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</si>
  <si>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</si>
  <si>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</si>
  <si>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</si>
  <si>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</si>
  <si>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</si>
  <si>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</si>
  <si>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</si>
  <si>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</si>
  <si>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</si>
  <si>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</si>
  <si>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</si>
  <si>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</si>
  <si>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</si>
  <si>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</si>
  <si>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</si>
  <si>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</si>
  <si>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</si>
  <si>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</si>
  <si>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</si>
  <si>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</si>
  <si>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</si>
  <si>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</si>
  <si>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</si>
  <si>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</si>
  <si>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</si>
  <si>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</si>
  <si>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</si>
  <si>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</si>
  <si>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</si>
  <si>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</si>
  <si>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</si>
  <si>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</si>
  <si>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</si>
  <si>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</si>
  <si>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</si>
  <si>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</si>
  <si>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</si>
  <si>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</si>
  <si>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</si>
  <si>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</si>
  <si>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</si>
  <si>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</si>
  <si>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</si>
  <si>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</si>
  <si>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</si>
  <si>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</si>
  <si>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</si>
  <si>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</si>
  <si>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</si>
  <si>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</si>
  <si>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</si>
  <si>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</si>
  <si>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</si>
  <si>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</si>
  <si>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</si>
  <si>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</si>
  <si>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</si>
  <si>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</si>
  <si>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</si>
  <si>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</si>
  <si>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</si>
  <si>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</si>
  <si>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</si>
  <si>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</si>
  <si>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</si>
  <si>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</si>
  <si>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</si>
  <si>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</si>
  <si>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</si>
  <si>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</si>
  <si>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</si>
  <si>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</si>
  <si>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</si>
  <si>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</si>
  <si>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</si>
  <si>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</si>
  <si>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</si>
  <si>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</si>
  <si>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</si>
  <si>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</si>
  <si>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</si>
  <si>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</si>
  <si>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</si>
  <si>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</si>
  <si>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</si>
  <si>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</si>
  <si>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</si>
  <si>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</si>
  <si>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</si>
  <si>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</si>
  <si>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</si>
  <si>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</si>
  <si>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</si>
  <si>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</si>
  <si>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</si>
  <si>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</si>
  <si>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</si>
  <si>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</si>
  <si>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</si>
  <si>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</si>
  <si>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</si>
  <si>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</si>
  <si>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</si>
  <si>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</si>
  <si>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</si>
  <si>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</si>
  <si>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</si>
  <si>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</si>
  <si>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</si>
  <si>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</si>
  <si>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</si>
  <si>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</si>
  <si>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</si>
  <si>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</si>
  <si>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</si>
  <si>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</si>
  <si>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</si>
  <si>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</si>
  <si>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</si>
  <si>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</si>
  <si>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</si>
  <si>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</si>
  <si>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</si>
  <si>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</si>
  <si>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</si>
  <si>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</si>
  <si>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</si>
  <si>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</si>
  <si>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</si>
  <si>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</si>
  <si>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</si>
  <si>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</si>
  <si>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</si>
  <si>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</si>
  <si>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</si>
  <si>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</si>
  <si>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</si>
  <si>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</si>
  <si>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</si>
  <si>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</si>
  <si>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</si>
  <si>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</si>
  <si>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</si>
  <si>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</si>
  <si>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</si>
  <si>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</si>
  <si>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</si>
  <si>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</si>
  <si>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</si>
  <si>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</si>
  <si>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</si>
  <si>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</si>
  <si>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</si>
  <si>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</si>
  <si>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</si>
  <si>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</si>
  <si>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</si>
  <si>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</si>
  <si>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</si>
  <si>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</si>
  <si>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</si>
  <si>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</si>
  <si>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</si>
  <si>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</si>
  <si>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</si>
  <si>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</si>
  <si>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</si>
  <si>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</si>
  <si>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</si>
  <si>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</si>
  <si>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</si>
  <si>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</si>
  <si>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</si>
  <si>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</si>
  <si>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</si>
  <si>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</si>
  <si>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</si>
  <si>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</si>
  <si>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</si>
  <si>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</si>
  <si>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</si>
  <si>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</si>
  <si>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</si>
  <si>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</si>
  <si>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</si>
  <si>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</si>
  <si>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</si>
  <si>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</si>
  <si>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</si>
  <si>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</si>
  <si>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</si>
  <si>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</si>
  <si>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</si>
  <si>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</si>
  <si>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</si>
  <si>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</si>
  <si>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</si>
  <si>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</si>
  <si>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</si>
  <si>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</si>
  <si>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</si>
  <si>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</si>
  <si>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</si>
  <si>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</si>
  <si>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</si>
  <si>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</si>
  <si>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</si>
  <si>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</si>
  <si>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</si>
  <si>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</si>
  <si>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</si>
  <si>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</si>
  <si>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</si>
  <si>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</si>
  <si>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</si>
  <si>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</si>
  <si>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</si>
  <si>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</si>
  <si>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</si>
  <si>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</si>
  <si>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</si>
  <si>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</si>
  <si>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</si>
  <si>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</si>
  <si>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</si>
  <si>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</si>
  <si>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</si>
  <si>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</si>
  <si>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</si>
  <si>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</si>
  <si>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</si>
  <si>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</si>
  <si>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</si>
  <si>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</si>
  <si>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</si>
  <si>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</si>
  <si>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</si>
  <si>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</si>
  <si>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</si>
  <si>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</si>
  <si>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</si>
  <si>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</si>
  <si>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</si>
  <si>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</si>
  <si>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</si>
  <si>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</si>
  <si>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</si>
  <si>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</si>
  <si>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</si>
  <si>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</si>
  <si>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</si>
  <si>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</si>
  <si>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</si>
  <si>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</si>
  <si>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</si>
  <si>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</si>
  <si>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</si>
  <si>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</si>
  <si>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</si>
  <si>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</si>
  <si>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</si>
  <si>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</si>
  <si>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</si>
  <si>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</si>
  <si>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</si>
  <si>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</si>
  <si>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</si>
  <si>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</si>
  <si>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</si>
  <si>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</si>
  <si>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</si>
  <si>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</si>
  <si>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</si>
  <si>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</si>
  <si>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</si>
  <si>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</si>
  <si>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</si>
  <si>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</si>
  <si>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</si>
  <si>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</si>
  <si>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</si>
  <si>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</si>
  <si>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</si>
  <si>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</si>
  <si>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</si>
  <si>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</si>
  <si>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</si>
  <si>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</si>
  <si>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</si>
  <si>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</si>
  <si>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</si>
  <si>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</si>
  <si>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</si>
  <si>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</si>
  <si>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</si>
  <si>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</si>
  <si>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</si>
  <si>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</si>
  <si>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</si>
  <si>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</si>
  <si>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</si>
  <si>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</si>
  <si>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</si>
  <si>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</si>
  <si>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</si>
  <si>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</si>
  <si>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</si>
  <si>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</si>
  <si>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</si>
  <si>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</si>
  <si>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</si>
  <si>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</si>
  <si>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</si>
  <si>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</si>
  <si>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</si>
  <si>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</si>
  <si>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</si>
  <si>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</si>
  <si>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</si>
  <si>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</si>
  <si>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</si>
  <si>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</si>
  <si>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</si>
  <si>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</si>
  <si>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</si>
  <si>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</si>
  <si>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</si>
  <si>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</si>
  <si>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</si>
  <si>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</si>
  <si>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</si>
  <si>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</si>
  <si>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</si>
  <si>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</si>
  <si>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</si>
  <si>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</si>
  <si>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</si>
  <si>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</si>
  <si>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</si>
  <si>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</si>
  <si>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</si>
  <si>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</si>
  <si>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</si>
  <si>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</si>
  <si>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</si>
  <si>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</si>
  <si>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</si>
  <si>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</si>
  <si>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</si>
  <si>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</si>
  <si>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</si>
  <si>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</si>
  <si>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</si>
  <si>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</si>
  <si>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</si>
  <si>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</si>
  <si>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</si>
  <si>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</si>
  <si>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</si>
  <si>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</si>
  <si>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</si>
  <si>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</si>
  <si>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</si>
  <si>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</si>
  <si>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</si>
  <si>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</si>
  <si>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</si>
  <si>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</si>
  <si>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</si>
  <si>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</si>
  <si>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</si>
  <si>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</si>
  <si>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</si>
  <si>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</si>
  <si>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</si>
  <si>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</si>
  <si>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</si>
  <si>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</si>
  <si>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</si>
  <si>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</si>
  <si>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</si>
  <si>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</si>
  <si>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</si>
  <si>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</si>
  <si>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</si>
  <si>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</si>
  <si>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</si>
  <si>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</si>
  <si>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</si>
  <si>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</si>
  <si>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</si>
  <si>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</si>
  <si>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</si>
  <si>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</si>
  <si>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</si>
  <si>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</si>
  <si>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</si>
  <si>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</si>
  <si>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</si>
  <si>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</si>
  <si>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</si>
  <si>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</si>
  <si>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</si>
  <si>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</si>
  <si>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</si>
  <si>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</si>
  <si>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</si>
  <si>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</si>
  <si>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</si>
  <si>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</si>
  <si>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</si>
  <si>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</si>
  <si>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</si>
  <si>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</si>
  <si>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</si>
  <si>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</si>
  <si>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</si>
  <si>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</si>
  <si>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</si>
  <si>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</si>
  <si>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</si>
  <si>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</si>
  <si>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</si>
  <si>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</si>
  <si>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</si>
  <si>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</si>
  <si>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</si>
  <si>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</si>
  <si>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</si>
  <si>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</si>
  <si>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</si>
  <si>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</si>
  <si>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</si>
  <si>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</si>
  <si>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</si>
  <si>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</si>
  <si>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</si>
  <si>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</si>
  <si>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</si>
  <si>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</si>
  <si>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</si>
  <si>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</si>
  <si>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</si>
  <si>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</si>
  <si>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</si>
  <si>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</si>
  <si>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</si>
  <si>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</si>
  <si>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</si>
  <si>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</si>
  <si>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</si>
  <si>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</si>
  <si>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</si>
  <si>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</si>
  <si>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</si>
  <si>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</si>
  <si>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</si>
  <si>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</si>
  <si>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</si>
  <si>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</si>
  <si>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</si>
  <si>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</si>
  <si>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</si>
  <si>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</si>
  <si>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</si>
  <si>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</si>
  <si>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</si>
  <si>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</si>
  <si>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</si>
  <si>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</si>
  <si>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</si>
  <si>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</si>
  <si>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</si>
  <si>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</si>
  <si>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</si>
  <si>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</si>
  <si>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</si>
  <si>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</si>
  <si>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</si>
  <si>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</si>
  <si>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</si>
  <si>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</si>
  <si>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</si>
  <si>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</si>
  <si>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</si>
  <si>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</si>
  <si>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</si>
  <si>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</si>
  <si>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</si>
  <si>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</si>
  <si>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</si>
  <si>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</si>
  <si>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</si>
  <si>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</si>
  <si>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</si>
  <si>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</si>
  <si>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</si>
  <si>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</si>
  <si>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</si>
  <si>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</si>
  <si>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</si>
  <si>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</si>
  <si>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</si>
  <si>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</si>
  <si>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</si>
  <si>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</si>
  <si>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</si>
  <si>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</si>
  <si>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</si>
  <si>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</si>
  <si>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</si>
  <si>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</si>
  <si>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</si>
  <si>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</si>
  <si>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</si>
  <si>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</si>
  <si>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</si>
  <si>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</si>
  <si>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</si>
  <si>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</si>
  <si>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</si>
  <si>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</si>
  <si>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</si>
  <si>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</si>
  <si>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</si>
  <si>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</si>
  <si>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</si>
  <si>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</si>
  <si>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</si>
  <si>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</si>
  <si>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</si>
  <si>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</si>
  <si>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</si>
  <si>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</si>
  <si>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</si>
  <si>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</si>
  <si>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</si>
  <si>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</si>
  <si>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</si>
  <si>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</si>
  <si>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</si>
  <si>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</si>
  <si>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</si>
  <si>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</si>
  <si>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</si>
  <si>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</si>
  <si>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</si>
  <si>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</si>
  <si>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</si>
  <si>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</si>
  <si>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</si>
  <si>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</si>
  <si>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</si>
  <si>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</si>
  <si>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</si>
  <si>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</si>
  <si>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</si>
  <si>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</si>
  <si>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</si>
  <si>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</si>
  <si>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</si>
  <si>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</si>
  <si>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</si>
  <si>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</si>
  <si>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</si>
  <si>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</si>
  <si>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</si>
  <si>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</si>
  <si>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</si>
  <si>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</si>
  <si>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</si>
  <si>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</si>
  <si>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</si>
  <si>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</si>
  <si>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</si>
  <si>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</si>
  <si>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</si>
  <si>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</si>
  <si>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</si>
  <si>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</si>
  <si>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</si>
  <si>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</si>
  <si>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</si>
  <si>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</si>
  <si>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</si>
  <si>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</si>
  <si>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</si>
  <si>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</si>
  <si>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</si>
  <si>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</si>
  <si>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</si>
  <si>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</si>
  <si>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</si>
  <si>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</si>
  <si>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</si>
  <si>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</si>
  <si>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</si>
  <si>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</si>
  <si>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</si>
  <si>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</si>
  <si>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</si>
  <si>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</si>
  <si>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</si>
  <si>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</si>
  <si>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</si>
  <si>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</si>
  <si>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</si>
  <si>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</si>
  <si>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</si>
  <si>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</si>
  <si>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</si>
  <si>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</si>
  <si>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</si>
  <si>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</si>
  <si>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</si>
  <si>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</si>
  <si>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</si>
  <si>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</si>
  <si>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</si>
  <si>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</si>
  <si>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</si>
  <si>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</si>
  <si>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</si>
  <si>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</si>
  <si>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</si>
  <si>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</si>
  <si>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</si>
  <si>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</si>
  <si>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</si>
  <si>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</si>
  <si>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</si>
  <si>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</si>
  <si>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</si>
  <si>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</si>
  <si>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</si>
  <si>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</si>
  <si>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</si>
  <si>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</si>
  <si>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</si>
  <si>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</si>
  <si>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</si>
  <si>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</si>
  <si>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</si>
  <si>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</si>
  <si>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</si>
  <si>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</si>
  <si>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</si>
  <si>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</si>
  <si>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</si>
  <si>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</si>
  <si>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</si>
  <si>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</si>
  <si>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</si>
  <si>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</si>
  <si>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</si>
  <si>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</si>
  <si>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</si>
  <si>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</si>
  <si>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</si>
  <si>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</si>
  <si>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</si>
  <si>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</si>
  <si>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</si>
  <si>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</si>
  <si>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</si>
  <si>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</si>
  <si>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</si>
  <si>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</si>
  <si>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</si>
  <si>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</si>
  <si>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</si>
  <si>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</si>
  <si>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</si>
  <si>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</si>
  <si>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</si>
  <si>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</si>
  <si>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</si>
  <si>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</si>
  <si>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</si>
  <si>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</si>
  <si>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</si>
  <si>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</si>
  <si>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</si>
  <si>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</si>
  <si>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</si>
  <si>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</si>
  <si>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</si>
  <si>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</si>
  <si>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</si>
  <si>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</si>
  <si>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</si>
  <si>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</si>
  <si>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</si>
  <si>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</si>
  <si>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</si>
  <si>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</si>
  <si>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</si>
  <si>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</si>
  <si>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</si>
  <si>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</si>
  <si>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</si>
  <si>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</si>
  <si>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</si>
  <si>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</si>
  <si>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</si>
  <si>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</si>
  <si>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</si>
  <si>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</si>
  <si>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</si>
  <si>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</si>
  <si>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</si>
  <si>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</si>
  <si>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</si>
  <si>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</si>
  <si>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</si>
  <si>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</si>
  <si>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</si>
  <si>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</si>
  <si>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</si>
  <si>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</si>
  <si>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</si>
  <si>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</si>
  <si>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</si>
  <si>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</si>
  <si>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</si>
  <si>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</si>
  <si>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</si>
  <si>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</si>
  <si>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</si>
  <si>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</si>
  <si>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</si>
  <si>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</si>
  <si>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</si>
  <si>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</si>
  <si>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</si>
  <si>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</si>
  <si>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</si>
  <si>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</si>
  <si>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</si>
  <si>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</si>
  <si>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</si>
  <si>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</si>
  <si>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</si>
  <si>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</si>
  <si>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</si>
  <si>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</si>
  <si>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</si>
  <si>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</si>
  <si>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</si>
  <si>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</si>
  <si>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</si>
  <si>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</si>
  <si>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</si>
  <si>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</si>
  <si>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</si>
  <si>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</si>
  <si>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</si>
  <si>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</si>
  <si>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</si>
  <si>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</si>
  <si>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</si>
  <si>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</si>
  <si>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</si>
  <si>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</si>
  <si>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</si>
  <si>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</si>
  <si>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</si>
  <si>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</si>
  <si>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</si>
  <si>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</si>
  <si>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</si>
  <si>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</si>
  <si>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</si>
  <si>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</si>
  <si>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</si>
  <si>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</si>
  <si>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</si>
  <si>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</si>
  <si>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</si>
  <si>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</si>
  <si>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</si>
  <si>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</si>
  <si>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</si>
  <si>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</si>
  <si>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</si>
  <si>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</si>
  <si>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</si>
  <si>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</si>
  <si>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</si>
  <si>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</si>
  <si>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</si>
  <si>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</si>
  <si>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</si>
  <si>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</si>
  <si>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</si>
  <si>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</si>
  <si>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</si>
  <si>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</si>
  <si>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</si>
  <si>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</si>
  <si>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</si>
  <si>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</si>
  <si>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</si>
  <si>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</si>
  <si>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</si>
  <si>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</si>
  <si>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</si>
  <si>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</si>
  <si>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</si>
  <si>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</si>
  <si>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</si>
  <si>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</si>
  <si>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</si>
  <si>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</si>
  <si>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</si>
  <si>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</si>
  <si>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</si>
  <si>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</si>
  <si>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</si>
  <si>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</si>
  <si>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</si>
  <si>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</si>
  <si>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</si>
  <si>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</si>
  <si>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</si>
  <si>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</si>
  <si>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</si>
  <si>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</si>
  <si>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</si>
  <si>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</si>
  <si>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</si>
  <si>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</si>
  <si>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</si>
  <si>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</si>
  <si>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</si>
  <si>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</si>
  <si>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</si>
  <si>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</si>
  <si>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</si>
  <si>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</si>
  <si>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</si>
  <si>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</si>
  <si>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</si>
  <si>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</si>
  <si>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</si>
  <si>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</si>
  <si>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</si>
  <si>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</si>
  <si>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</si>
  <si>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</si>
  <si>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</si>
  <si>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</si>
  <si>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</si>
  <si>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</si>
  <si>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</si>
  <si>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</si>
  <si>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</si>
  <si>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</si>
  <si>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</si>
  <si>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</si>
  <si>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</si>
  <si>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</si>
  <si>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</si>
  <si>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</si>
  <si>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</si>
  <si>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</si>
  <si>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</si>
  <si>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</si>
  <si>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</si>
  <si>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</si>
  <si>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</si>
  <si>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</si>
  <si>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</si>
  <si>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</si>
  <si>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</si>
  <si>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</si>
  <si>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</si>
  <si>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</si>
  <si>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</si>
  <si>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</si>
  <si>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</si>
  <si>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</si>
  <si>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</si>
  <si>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</si>
  <si>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</si>
  <si>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</si>
  <si>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</si>
  <si>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</si>
  <si>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</si>
  <si>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</si>
  <si>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</si>
  <si>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</si>
  <si>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</si>
  <si>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</si>
  <si>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</si>
  <si>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</si>
  <si>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</si>
  <si>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</si>
  <si>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</si>
  <si>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</si>
  <si>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</si>
  <si>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</si>
  <si>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</si>
  <si>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</si>
  <si>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</si>
  <si>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</si>
  <si>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</si>
  <si>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</si>
  <si>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</si>
  <si>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</si>
  <si>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</si>
  <si>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</si>
  <si>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</si>
  <si>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</si>
  <si>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</si>
  <si>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</si>
  <si>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</si>
  <si>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</si>
  <si>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</si>
  <si>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</si>
  <si>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</si>
  <si>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</si>
  <si>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</si>
  <si>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</si>
  <si>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</si>
  <si>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</si>
  <si>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</si>
  <si>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</si>
  <si>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</si>
  <si>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</si>
  <si>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</si>
  <si>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</si>
  <si>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</si>
  <si>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</si>
  <si>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</si>
  <si>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</si>
  <si>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</si>
  <si>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</si>
  <si>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</si>
  <si>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</si>
  <si>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</si>
  <si>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</si>
  <si>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</si>
  <si>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</si>
  <si>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</si>
  <si>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</si>
  <si>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</si>
  <si>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</si>
  <si>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</si>
  <si>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</si>
  <si>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</si>
  <si>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</si>
  <si>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</si>
  <si>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</si>
  <si>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</si>
  <si>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</si>
  <si>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</si>
  <si>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</si>
  <si>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</si>
  <si>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</si>
  <si>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</si>
  <si>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</si>
  <si>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</si>
  <si>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</si>
  <si>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</si>
  <si>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</si>
  <si>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</si>
  <si>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</si>
  <si>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</si>
  <si>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</si>
  <si>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</si>
  <si>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</si>
  <si>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</si>
  <si>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</si>
  <si>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</si>
  <si>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</si>
  <si>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</si>
  <si>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</si>
  <si>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</si>
  <si>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</si>
  <si>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</si>
  <si>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</si>
  <si>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</si>
  <si>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</si>
  <si>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</si>
  <si>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</si>
  <si>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</si>
  <si>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</si>
  <si>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</si>
  <si>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</si>
  <si>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</si>
  <si>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</si>
  <si>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</si>
  <si>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</si>
  <si>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</si>
  <si>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</si>
  <si>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</si>
  <si>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</si>
  <si>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</si>
  <si>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</si>
  <si>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</si>
  <si>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</si>
  <si>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</si>
  <si>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</si>
  <si>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</si>
  <si>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</si>
  <si>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</si>
  <si>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</si>
  <si>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</si>
  <si>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</si>
  <si>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</si>
  <si>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</si>
  <si>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</si>
  <si>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</si>
  <si>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</si>
  <si>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</si>
  <si>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</si>
  <si>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</si>
  <si>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</si>
  <si>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</si>
  <si>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</si>
  <si>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</si>
  <si>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</si>
  <si>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</si>
  <si>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</si>
  <si>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</si>
  <si>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</si>
  <si>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</si>
  <si>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</si>
  <si>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</si>
  <si>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</si>
  <si>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</si>
  <si>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</si>
  <si>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</si>
  <si>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</si>
  <si>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</si>
  <si>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</si>
  <si>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</si>
  <si>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</si>
  <si>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</si>
  <si>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</si>
  <si>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</si>
  <si>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</si>
  <si>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</si>
  <si>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</si>
  <si>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</si>
  <si>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</si>
  <si>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</si>
  <si>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</si>
  <si>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</si>
  <si>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</si>
  <si>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</si>
  <si>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</si>
  <si>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</si>
  <si>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</si>
  <si>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</si>
  <si>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</si>
  <si>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</si>
  <si>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</si>
  <si>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</si>
  <si>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</si>
  <si>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</si>
  <si>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</si>
  <si>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</si>
  <si>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</si>
  <si>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</si>
  <si>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</si>
  <si>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</si>
  <si>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</si>
  <si>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</si>
  <si>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</si>
  <si>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</si>
  <si>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</si>
  <si>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</si>
  <si>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</si>
  <si>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</si>
  <si>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</si>
  <si>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</si>
  <si>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</si>
  <si>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</si>
  <si>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</si>
  <si>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</si>
  <si>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</si>
  <si>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</si>
  <si>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</si>
  <si>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</si>
  <si>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</si>
  <si>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</si>
  <si>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</si>
  <si>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</si>
  <si>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</si>
  <si>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</si>
  <si>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</si>
  <si>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</si>
  <si>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</si>
  <si>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</si>
  <si>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</si>
  <si>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</si>
  <si>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</si>
  <si>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</si>
  <si>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</si>
  <si>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</si>
  <si>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</si>
  <si>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</si>
  <si>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</si>
  <si>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</si>
  <si>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</si>
  <si>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</si>
  <si>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</si>
  <si>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</si>
  <si>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</si>
  <si>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</si>
  <si>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</si>
  <si>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</si>
  <si>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</si>
  <si>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</si>
  <si>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</si>
  <si>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</si>
  <si>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</si>
  <si>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</si>
  <si>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</si>
  <si>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</si>
  <si>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</si>
  <si>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</si>
  <si>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</si>
  <si>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</si>
  <si>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</si>
  <si>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</si>
  <si>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</si>
  <si>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</si>
  <si>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</si>
  <si>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</si>
  <si>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</si>
  <si>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</si>
  <si>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</si>
  <si>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</si>
  <si>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</si>
  <si>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</si>
  <si>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</si>
  <si>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</si>
  <si>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</si>
  <si>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</si>
  <si>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</si>
  <si>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</si>
  <si>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</si>
  <si>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</si>
  <si>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</si>
  <si>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</si>
  <si>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</si>
  <si>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</si>
  <si>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</si>
  <si>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</si>
  <si>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</si>
  <si>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</si>
  <si>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</si>
  <si>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</si>
  <si>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</si>
  <si>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</si>
  <si>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</si>
  <si>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</si>
  <si>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</si>
  <si>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</si>
  <si>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</si>
  <si>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</si>
  <si>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</si>
  <si>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</si>
  <si>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</si>
  <si>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</si>
  <si>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</si>
  <si>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</si>
  <si>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</si>
  <si>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</si>
  <si>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</si>
  <si>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</si>
  <si>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</si>
  <si>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</si>
  <si>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</si>
  <si>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</si>
  <si>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</si>
  <si>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</si>
  <si>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</si>
  <si>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</si>
  <si>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</si>
  <si>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</si>
  <si>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</si>
  <si>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</si>
  <si>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</si>
  <si>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</si>
  <si>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</si>
  <si>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</si>
  <si>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</si>
  <si>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</si>
  <si>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</si>
  <si>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</si>
  <si>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</si>
  <si>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</si>
  <si>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</si>
  <si>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</si>
  <si>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</si>
  <si>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</si>
  <si>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</si>
  <si>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</si>
  <si>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</si>
  <si>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</si>
  <si>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</si>
  <si>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</si>
  <si>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</si>
  <si>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</si>
  <si>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</si>
  <si>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</si>
  <si>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</si>
  <si>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</si>
  <si>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</si>
  <si>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</si>
  <si>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</si>
  <si>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</si>
  <si>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</si>
  <si>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</si>
  <si>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</si>
  <si>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</si>
  <si>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</si>
  <si>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</si>
  <si>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</si>
  <si>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</si>
  <si>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</si>
  <si>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</si>
  <si>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</si>
  <si>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</si>
  <si>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</si>
  <si>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</si>
  <si>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</si>
  <si>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</si>
  <si>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</si>
  <si>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</si>
  <si>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</si>
  <si>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</si>
  <si>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</si>
  <si>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</si>
  <si>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</si>
  <si>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</si>
  <si>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</si>
  <si>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</si>
  <si>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</si>
  <si>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</si>
  <si>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</si>
  <si>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</si>
  <si>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</si>
  <si>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</si>
  <si>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</si>
  <si>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</si>
  <si>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</si>
  <si>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</si>
  <si>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</si>
  <si>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</si>
  <si>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</si>
  <si>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</si>
  <si>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</si>
  <si>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</si>
  <si>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</si>
  <si>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</si>
  <si>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</si>
  <si>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</si>
  <si>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</si>
  <si>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</si>
  <si>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</si>
  <si>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</si>
  <si>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</si>
  <si>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</si>
  <si>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</si>
  <si>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</si>
  <si>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</si>
  <si>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</si>
  <si>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</si>
  <si>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</si>
  <si>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</si>
  <si>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</si>
  <si>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</si>
  <si>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</si>
  <si>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</si>
  <si>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</si>
  <si>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</si>
  <si>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</si>
  <si>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</si>
  <si>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</si>
  <si>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</si>
  <si>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</si>
  <si>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</si>
  <si>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</si>
  <si>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</si>
  <si>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</si>
  <si>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</si>
  <si>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</si>
  <si>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</si>
  <si>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</si>
  <si>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</si>
  <si>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</si>
  <si>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</si>
  <si>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</si>
  <si>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</si>
  <si>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</si>
  <si>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</si>
  <si>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</si>
  <si>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</si>
  <si>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</si>
  <si>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</si>
  <si>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</si>
  <si>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</si>
  <si>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</si>
  <si>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</si>
  <si>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</si>
  <si>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</si>
  <si>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</si>
  <si>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</si>
  <si>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</si>
  <si>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</si>
  <si>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</si>
  <si>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</si>
  <si>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</si>
  <si>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</si>
  <si>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</si>
  <si>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</si>
  <si>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</si>
  <si>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</si>
  <si>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</si>
  <si>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</si>
  <si>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</si>
  <si>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</si>
  <si>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</si>
  <si>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</si>
  <si>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</si>
  <si>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</si>
  <si>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</si>
  <si>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</si>
  <si>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</si>
  <si>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</si>
  <si>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</si>
  <si>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</si>
  <si>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</si>
  <si>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</si>
  <si>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</si>
  <si>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</si>
  <si>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</si>
  <si>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</si>
  <si>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</si>
  <si>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</si>
  <si>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</si>
  <si>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</si>
  <si>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</si>
  <si>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</si>
  <si>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</si>
  <si>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</si>
  <si>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</si>
  <si>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</si>
  <si>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</si>
  <si>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</si>
  <si>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</si>
  <si>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</si>
  <si>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</si>
  <si>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</si>
  <si>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</si>
  <si>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</si>
  <si>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</si>
  <si>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</si>
  <si>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</si>
  <si>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</si>
  <si>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</si>
  <si>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</si>
  <si>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</si>
  <si>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</si>
  <si>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</si>
  <si>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</si>
  <si>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</si>
  <si>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</si>
  <si>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</si>
  <si>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</si>
  <si>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</si>
  <si>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</si>
  <si>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</si>
  <si>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</si>
  <si>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</si>
  <si>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</si>
  <si>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</si>
  <si>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</si>
  <si>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</si>
  <si>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</si>
  <si>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</si>
  <si>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</si>
  <si>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</si>
  <si>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</si>
  <si>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</si>
  <si>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</si>
  <si>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</si>
  <si>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</si>
  <si>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</si>
  <si>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</si>
  <si>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</si>
  <si>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</si>
  <si>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</si>
  <si>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</si>
  <si>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</si>
  <si>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</si>
  <si>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</si>
  <si>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</si>
  <si>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</si>
  <si>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</si>
  <si>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</si>
  <si>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</si>
  <si>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</si>
  <si>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</si>
  <si>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</si>
  <si>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</si>
  <si>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</si>
  <si>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</si>
  <si>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</si>
  <si>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</si>
  <si>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</si>
  <si>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</si>
  <si>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</si>
  <si>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</si>
  <si>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</si>
  <si>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</si>
  <si>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</si>
  <si>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</si>
  <si>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</si>
  <si>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</si>
  <si>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</si>
  <si>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</si>
  <si>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</si>
  <si>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</si>
  <si>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</si>
  <si>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</si>
  <si>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</si>
  <si>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</si>
  <si>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</si>
  <si>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</si>
  <si>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</si>
  <si>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</si>
  <si>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</si>
  <si>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</si>
  <si>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</si>
  <si>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</si>
  <si>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</si>
  <si>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</si>
  <si>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</si>
  <si>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</si>
  <si>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</si>
  <si>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</si>
  <si>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</si>
  <si>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</si>
  <si>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</si>
  <si>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</si>
  <si>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</si>
  <si>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</si>
  <si>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</si>
  <si>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</si>
  <si>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</si>
  <si>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</si>
  <si>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</si>
  <si>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</si>
  <si>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</si>
  <si>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</si>
  <si>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</si>
  <si>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</si>
  <si>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</si>
  <si>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</si>
  <si>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</si>
  <si>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</si>
  <si>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</si>
  <si>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</si>
  <si>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</si>
  <si>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</si>
  <si>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</si>
  <si>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</si>
  <si>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</si>
  <si>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</si>
  <si>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</si>
  <si>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</si>
  <si>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</si>
  <si>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</si>
  <si>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</si>
  <si>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</si>
  <si>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</si>
  <si>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</si>
  <si>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</si>
  <si>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</si>
  <si>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</si>
  <si>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</si>
  <si>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</si>
  <si>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</si>
  <si>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</si>
  <si>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</si>
  <si>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</si>
  <si>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</si>
  <si>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</si>
  <si>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</si>
  <si>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</si>
  <si>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</si>
  <si>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</si>
  <si>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</si>
  <si>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</si>
  <si>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</si>
  <si>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</si>
  <si>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</si>
  <si>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</si>
  <si>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</si>
  <si>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</si>
  <si>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</si>
  <si>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</si>
  <si>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</si>
  <si>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</si>
  <si>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</si>
  <si>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</si>
  <si>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</si>
  <si>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</si>
  <si>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</si>
  <si>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</si>
  <si>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</si>
  <si>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</si>
  <si>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</si>
  <si>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</si>
  <si>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</si>
  <si>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</si>
  <si>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</si>
  <si>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</si>
  <si>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</si>
  <si>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</si>
  <si>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</si>
  <si>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</si>
  <si>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</si>
  <si>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</si>
  <si>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</si>
  <si>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</si>
  <si>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</si>
  <si>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</si>
  <si>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</si>
  <si>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</si>
  <si>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</si>
  <si>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</si>
  <si>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</si>
  <si>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</si>
  <si>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</si>
  <si>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</si>
  <si>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</si>
  <si>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</si>
  <si>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</si>
  <si>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</si>
  <si>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</si>
  <si>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</si>
  <si>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</si>
  <si>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</si>
  <si>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</si>
  <si>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</si>
  <si>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</si>
  <si>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</si>
  <si>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</si>
  <si>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</si>
  <si>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</si>
  <si>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</si>
  <si>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</si>
  <si>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</si>
  <si>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</si>
  <si>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</si>
  <si>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</si>
  <si>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</si>
  <si>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</si>
  <si>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</si>
  <si>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</si>
  <si>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</si>
  <si>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</si>
  <si>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</si>
  <si>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</si>
  <si>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</si>
  <si>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</si>
  <si>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</si>
  <si>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</si>
  <si>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</si>
  <si>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</si>
  <si>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</si>
  <si>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</si>
  <si>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</si>
  <si>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</si>
  <si>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</si>
  <si>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</si>
  <si>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</si>
  <si>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</si>
  <si>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</si>
  <si>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</si>
  <si>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</si>
  <si>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</si>
  <si>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</si>
  <si>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</si>
  <si>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</si>
  <si>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</si>
  <si>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</si>
  <si>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</si>
  <si>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</si>
  <si>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</si>
  <si>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</si>
  <si>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</si>
  <si>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</si>
  <si>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</si>
  <si>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</si>
  <si>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</si>
  <si>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</si>
  <si>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</si>
  <si>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</si>
  <si>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</si>
  <si>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</si>
  <si>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</si>
  <si>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</si>
  <si>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</si>
  <si>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</si>
  <si>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</si>
  <si>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</si>
  <si>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</si>
  <si>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</si>
  <si>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</si>
  <si>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</si>
  <si>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</si>
  <si>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</si>
  <si>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</si>
  <si>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</si>
  <si>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</si>
  <si>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</si>
  <si>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</si>
  <si>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</si>
  <si>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</si>
  <si>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</si>
  <si>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</si>
  <si>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</si>
  <si>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</si>
  <si>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</si>
  <si>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</si>
  <si>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</si>
  <si>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</si>
  <si>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</si>
  <si>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</si>
  <si>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</si>
  <si>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</si>
  <si>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</si>
  <si>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</si>
  <si>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</si>
  <si>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</si>
  <si>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</si>
  <si>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</si>
  <si>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</si>
  <si>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</si>
  <si>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</si>
  <si>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</si>
  <si>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</si>
  <si>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</si>
  <si>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</si>
  <si>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</si>
  <si>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</si>
  <si>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</si>
  <si>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</si>
  <si>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</si>
  <si>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</si>
  <si>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</si>
  <si>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</si>
  <si>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</si>
  <si>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</si>
  <si>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</si>
  <si>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</si>
  <si>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</si>
  <si>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</si>
  <si>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</si>
  <si>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</si>
  <si>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</si>
  <si>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</si>
  <si>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</si>
  <si>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</si>
  <si>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</si>
  <si>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</si>
  <si>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</si>
  <si>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</si>
  <si>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</si>
  <si>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</si>
  <si>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</si>
  <si>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</si>
  <si>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</si>
  <si>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</si>
  <si>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</si>
  <si>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</si>
  <si>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</si>
  <si>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</si>
  <si>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</si>
  <si>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</si>
  <si>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</si>
  <si>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</si>
  <si>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</si>
  <si>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</si>
  <si>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</si>
  <si>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</si>
  <si>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</si>
  <si>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</si>
  <si>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</si>
  <si>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</si>
  <si>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</si>
  <si>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</si>
  <si>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</si>
  <si>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</si>
  <si>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</si>
  <si>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</si>
  <si>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</si>
  <si>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</si>
  <si>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</si>
  <si>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</si>
  <si>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</si>
  <si>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</si>
  <si>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</si>
  <si>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</si>
  <si>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</si>
  <si>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</si>
  <si>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</si>
  <si>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</si>
  <si>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</si>
  <si>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</si>
  <si>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</si>
  <si>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</si>
  <si>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</si>
  <si>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</si>
  <si>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</si>
  <si>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</si>
  <si>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</si>
  <si>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</si>
  <si>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</si>
  <si>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</si>
  <si>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</si>
  <si>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</si>
  <si>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</si>
  <si>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</si>
  <si>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</si>
  <si>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</si>
  <si>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</si>
  <si>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</si>
  <si>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</si>
  <si>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</si>
  <si>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</si>
  <si>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</si>
  <si>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</si>
  <si>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</si>
  <si>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</si>
  <si>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</si>
  <si>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</si>
  <si>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</si>
  <si>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</si>
  <si>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</si>
  <si>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</si>
  <si>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</si>
  <si>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</si>
  <si>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</si>
  <si>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</si>
  <si>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</si>
  <si>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</si>
  <si>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</si>
  <si>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</si>
  <si>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</si>
  <si>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</si>
  <si>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</si>
  <si>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</si>
  <si>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</si>
  <si>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</si>
  <si>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</si>
  <si>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</si>
  <si>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</si>
  <si>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</si>
  <si>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</si>
  <si>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</si>
  <si>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</si>
  <si>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</si>
  <si>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</si>
  <si>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</si>
  <si>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</si>
  <si>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</si>
  <si>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</si>
  <si>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</si>
  <si>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</si>
  <si>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</si>
  <si>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</si>
  <si>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</si>
  <si>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</si>
  <si>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</si>
  <si>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</si>
  <si>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</si>
  <si>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</si>
  <si>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</si>
  <si>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</si>
  <si>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</si>
  <si>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</si>
  <si>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</si>
  <si>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</si>
  <si>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</si>
  <si>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</si>
  <si>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</si>
  <si>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</si>
  <si>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</si>
  <si>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</si>
  <si>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</si>
  <si>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</si>
  <si>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</si>
  <si>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</si>
  <si>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</si>
  <si>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</si>
  <si>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</si>
  <si>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</si>
  <si>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</si>
  <si>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</si>
  <si>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</si>
  <si>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</si>
  <si>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</si>
  <si>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</si>
  <si>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</si>
  <si>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</si>
  <si>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</si>
  <si>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</si>
  <si>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</si>
  <si>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</si>
  <si>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</si>
  <si>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</si>
  <si>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</si>
  <si>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</si>
  <si>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</si>
  <si>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</si>
  <si>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</si>
  <si>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</si>
  <si>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</si>
  <si>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</si>
  <si>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</si>
  <si>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</si>
  <si>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</si>
  <si>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</si>
  <si>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</si>
  <si>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</si>
  <si>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</si>
  <si>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</si>
  <si>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</si>
  <si>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</si>
  <si>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</si>
  <si>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</si>
  <si>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</si>
  <si>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</si>
  <si>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</si>
  <si>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</si>
  <si>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</si>
  <si>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</si>
  <si>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</si>
  <si>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</si>
  <si>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</si>
  <si>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</si>
  <si>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</si>
  <si>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</si>
  <si>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</si>
  <si>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</si>
  <si>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</si>
  <si>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</si>
  <si>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</si>
  <si>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</si>
  <si>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</si>
  <si>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</si>
  <si>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</si>
  <si>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</si>
  <si>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</si>
  <si>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</si>
  <si>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</si>
  <si>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</si>
  <si>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</si>
  <si>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</si>
  <si>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</si>
  <si>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</si>
  <si>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</si>
  <si>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</si>
  <si>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</si>
  <si>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</si>
  <si>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</si>
  <si>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</si>
  <si>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</si>
  <si>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</si>
  <si>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</si>
  <si>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</si>
  <si>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</si>
  <si>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</si>
  <si>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</si>
  <si>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</si>
  <si>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</si>
  <si>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</si>
  <si>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</si>
  <si>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</si>
  <si>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</si>
  <si>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</si>
  <si>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</si>
  <si>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</si>
  <si>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</si>
  <si>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</si>
  <si>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</si>
  <si>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</si>
  <si>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</si>
  <si>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</si>
  <si>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</si>
  <si>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</si>
  <si>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</si>
  <si>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</si>
  <si>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</si>
  <si>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</si>
  <si>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</si>
  <si>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</si>
  <si>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</si>
  <si>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</si>
  <si>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</si>
  <si>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</si>
  <si>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</si>
  <si>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</si>
  <si>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</si>
  <si>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</si>
  <si>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</si>
  <si>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</si>
  <si>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</si>
  <si>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</si>
  <si>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</si>
  <si>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</si>
  <si>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</si>
  <si>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</si>
  <si>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</si>
  <si>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</si>
  <si>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</si>
  <si>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</si>
  <si>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</si>
  <si>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</si>
  <si>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</si>
  <si>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</si>
  <si>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</si>
  <si>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</si>
  <si>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</si>
  <si>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</si>
  <si>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</si>
  <si>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</si>
  <si>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</si>
  <si>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</si>
  <si>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</si>
  <si>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</si>
  <si>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</si>
  <si>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</si>
  <si>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</si>
  <si>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</si>
  <si>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</si>
  <si>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</si>
  <si>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</si>
  <si>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</si>
  <si>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</si>
  <si>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</si>
  <si>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</si>
  <si>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</si>
  <si>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</si>
  <si>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</si>
  <si>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</si>
  <si>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</si>
  <si>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</si>
  <si>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</si>
  <si>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</si>
  <si>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</si>
  <si>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</si>
  <si>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</si>
  <si>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</si>
  <si>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</si>
  <si>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</si>
  <si>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</si>
  <si>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</si>
  <si>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</si>
  <si>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</si>
  <si>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</si>
  <si>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</si>
  <si>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</si>
  <si>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</si>
  <si>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</si>
  <si>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</si>
  <si>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</si>
  <si>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</si>
  <si>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</si>
  <si>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</si>
  <si>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</si>
  <si>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</si>
  <si>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</si>
  <si>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</si>
  <si>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</si>
  <si>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</si>
  <si>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</si>
  <si>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</si>
  <si>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</si>
  <si>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</si>
  <si>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</si>
  <si>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</si>
  <si>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</si>
  <si>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</si>
  <si>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</si>
  <si>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</si>
  <si>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</si>
  <si>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</si>
  <si>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</si>
  <si>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</si>
  <si>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</si>
  <si>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</si>
  <si>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</si>
  <si>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</si>
  <si>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</si>
  <si>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</si>
  <si>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</si>
  <si>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</si>
  <si>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</si>
  <si>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</si>
  <si>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</si>
  <si>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</si>
  <si>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</si>
  <si>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</si>
  <si>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</si>
  <si>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</si>
  <si>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</si>
  <si>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</si>
  <si>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</si>
  <si>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</si>
  <si>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</si>
  <si>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</si>
  <si>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</si>
  <si>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</si>
  <si>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</si>
  <si>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</si>
  <si>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</si>
  <si>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</si>
  <si>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</si>
  <si>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</si>
  <si>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</si>
  <si>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</si>
  <si>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</si>
  <si>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</si>
  <si>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</si>
  <si>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</si>
  <si>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</si>
  <si>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</si>
  <si>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</si>
  <si>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</si>
  <si>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</si>
  <si>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</si>
  <si>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</si>
  <si>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</si>
  <si>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</si>
  <si>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</si>
  <si>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</si>
  <si>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</si>
  <si>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</si>
  <si>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</si>
  <si>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</si>
  <si>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</si>
  <si>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</si>
  <si>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</si>
  <si>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</si>
  <si>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</si>
  <si>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</si>
  <si>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</si>
  <si>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</si>
  <si>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</si>
  <si>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</si>
  <si>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</si>
  <si>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</si>
  <si>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</si>
  <si>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</si>
  <si>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</si>
  <si>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</si>
  <si>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</si>
  <si>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</si>
  <si>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</si>
  <si>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</si>
  <si>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</si>
  <si>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</si>
  <si>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</si>
  <si>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</si>
  <si>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</si>
  <si>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</si>
  <si>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</si>
  <si>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</si>
  <si>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</si>
  <si>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</si>
  <si>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</si>
  <si>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</si>
  <si>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</si>
  <si>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</si>
  <si>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</si>
  <si>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</si>
  <si>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</si>
  <si>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</si>
  <si>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</si>
  <si>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</si>
  <si>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</si>
  <si>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</si>
  <si>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</si>
  <si>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</si>
  <si>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</si>
  <si>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</si>
  <si>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</si>
  <si>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</si>
  <si>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</si>
  <si>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</si>
  <si>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</si>
  <si>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</si>
  <si>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</si>
  <si>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</si>
  <si>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</si>
  <si>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</si>
  <si>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</si>
  <si>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</si>
  <si>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</si>
  <si>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</si>
  <si>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</si>
  <si>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</si>
  <si>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</si>
  <si>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</si>
  <si>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</si>
  <si>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</si>
  <si>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</si>
  <si>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</si>
  <si>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</si>
  <si>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</si>
  <si>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</si>
  <si>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</si>
  <si>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</si>
  <si>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</si>
  <si>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</si>
  <si>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</si>
  <si>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</si>
  <si>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</si>
  <si>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</si>
  <si>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</si>
  <si>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</si>
  <si>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</si>
  <si>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</si>
  <si>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</si>
  <si>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</si>
  <si>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</si>
  <si>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</si>
  <si>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</si>
  <si>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</si>
  <si>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</si>
  <si>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</si>
  <si>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</si>
  <si>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</si>
  <si>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</si>
  <si>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</si>
  <si>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</si>
  <si>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</si>
  <si>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</si>
  <si>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</si>
  <si>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</si>
  <si>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</si>
  <si>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</si>
  <si>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</si>
  <si>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</si>
  <si>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</si>
  <si>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</si>
  <si>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</si>
  <si>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</si>
  <si>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</si>
  <si>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</si>
  <si>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</si>
  <si>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</si>
  <si>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</si>
  <si>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</si>
  <si>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</si>
  <si>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</si>
  <si>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</si>
  <si>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</si>
  <si>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</si>
  <si>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</si>
  <si>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</si>
  <si>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</si>
  <si>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</si>
  <si>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</si>
  <si>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</si>
  <si>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</si>
  <si>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</si>
  <si>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</si>
  <si>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</si>
  <si>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</si>
  <si>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</si>
  <si>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</si>
  <si>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</si>
  <si>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</si>
  <si>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</si>
  <si>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</si>
  <si>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</si>
  <si>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</si>
  <si>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</si>
  <si>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</si>
  <si>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</si>
  <si>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</si>
  <si>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</si>
  <si>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</si>
  <si>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</si>
  <si>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</si>
  <si>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</si>
  <si>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</si>
  <si>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</si>
  <si>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</si>
  <si>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</si>
  <si>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</si>
  <si>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</si>
  <si>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</si>
  <si>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</si>
  <si>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</si>
  <si>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</si>
  <si>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</si>
  <si>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</si>
  <si>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</si>
  <si>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</si>
  <si>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</si>
  <si>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</si>
  <si>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</si>
  <si>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</si>
  <si>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</si>
  <si>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</si>
  <si>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</si>
  <si>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</si>
  <si>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</si>
  <si>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</si>
  <si>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</si>
  <si>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</si>
  <si>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</si>
  <si>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</si>
  <si>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</si>
  <si>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</si>
  <si>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</si>
  <si>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</si>
  <si>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</si>
  <si>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</si>
  <si>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</si>
  <si>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</si>
  <si>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</si>
  <si>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</si>
  <si>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</si>
  <si>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</si>
  <si>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</si>
  <si>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</si>
  <si>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</si>
  <si>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</si>
  <si>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</si>
  <si>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</si>
  <si>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</si>
  <si>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</si>
  <si>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</si>
  <si>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</si>
  <si>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</si>
  <si>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</si>
  <si>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</si>
  <si>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</si>
  <si>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</si>
  <si>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</si>
  <si>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</si>
  <si>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</si>
  <si>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</si>
  <si>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</si>
  <si>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</si>
  <si>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</si>
  <si>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</si>
  <si>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</si>
  <si>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</si>
  <si>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</si>
  <si>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</si>
  <si>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</si>
  <si>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</si>
  <si>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</si>
  <si>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</si>
  <si>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</si>
  <si>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</si>
  <si>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</si>
  <si>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</si>
  <si>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</si>
  <si>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</si>
  <si>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</si>
  <si>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</si>
  <si>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</si>
  <si>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</si>
  <si>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</si>
  <si>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</si>
  <si>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</si>
  <si>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</si>
  <si>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</si>
  <si>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</si>
  <si>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</si>
  <si>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</si>
  <si>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</si>
  <si>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</si>
  <si>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</si>
  <si>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</si>
  <si>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</si>
  <si>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</si>
  <si>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</si>
  <si>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</si>
  <si>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</si>
  <si>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</si>
  <si>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</si>
  <si>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</si>
  <si>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</si>
  <si>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</si>
  <si>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</si>
  <si>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</si>
  <si>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</si>
  <si>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</si>
  <si>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</si>
  <si>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</si>
  <si>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</si>
  <si>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</si>
  <si>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</si>
  <si>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</si>
  <si>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</si>
  <si>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</si>
  <si>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</si>
  <si>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</si>
  <si>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</si>
  <si>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</si>
  <si>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</si>
  <si>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</si>
  <si>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</si>
  <si>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</si>
  <si>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</si>
  <si>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</si>
  <si>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</si>
  <si>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</si>
  <si>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</si>
  <si>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</si>
  <si>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</si>
  <si>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</si>
  <si>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</si>
  <si>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</si>
  <si>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</si>
  <si>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</si>
  <si>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</si>
  <si>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</si>
  <si>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</si>
  <si>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</si>
  <si>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</si>
  <si>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</si>
  <si>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</si>
  <si>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</si>
  <si>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</si>
  <si>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</si>
  <si>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</si>
  <si>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</si>
  <si>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</si>
  <si>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</si>
  <si>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</si>
  <si>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</si>
  <si>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</si>
  <si>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</si>
  <si>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</si>
  <si>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</si>
  <si>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</si>
  <si>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</si>
  <si>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</si>
  <si>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</si>
  <si>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</si>
  <si>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</si>
  <si>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</si>
  <si>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</si>
  <si>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</si>
  <si>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</si>
  <si>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</si>
  <si>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</si>
  <si>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</si>
  <si>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</si>
  <si>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</si>
  <si>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</si>
  <si>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</si>
  <si>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</si>
  <si>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</si>
  <si>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</si>
  <si>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</si>
  <si>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</si>
  <si>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</si>
  <si>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</si>
  <si>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</si>
  <si>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</si>
  <si>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</si>
  <si>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</si>
  <si>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</si>
  <si>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</si>
  <si>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</si>
  <si>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</si>
  <si>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</si>
  <si>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</si>
  <si>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</si>
  <si>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</si>
  <si>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</si>
  <si>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</si>
  <si>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</si>
  <si>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</si>
  <si>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</si>
  <si>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</si>
  <si>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</si>
  <si>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</si>
  <si>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</si>
  <si>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</si>
  <si>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</si>
  <si>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</si>
  <si>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</si>
  <si>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</si>
  <si>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</si>
  <si>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</si>
  <si>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</si>
  <si>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</si>
  <si>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</si>
  <si>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</si>
  <si>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</si>
  <si>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</si>
  <si>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</si>
  <si>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</si>
  <si>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</si>
  <si>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</si>
  <si>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</si>
  <si>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</si>
  <si>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</si>
  <si>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</si>
  <si>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</si>
  <si>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</si>
  <si>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</si>
  <si>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</si>
  <si>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</si>
  <si>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</si>
  <si>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</si>
  <si>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</si>
  <si>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</si>
  <si>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</si>
  <si>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</si>
  <si>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</si>
  <si>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</si>
  <si>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</si>
  <si>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</si>
  <si>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</si>
  <si>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</si>
  <si>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</si>
  <si>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</si>
  <si>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</si>
  <si>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</si>
  <si>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</si>
  <si>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</si>
  <si>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</si>
  <si>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</si>
  <si>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</si>
  <si>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</si>
  <si>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</si>
  <si>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</si>
  <si>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</si>
  <si>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</si>
  <si>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</si>
  <si>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</si>
  <si>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</si>
  <si>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</si>
  <si>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</si>
  <si>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</si>
  <si>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</si>
  <si>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</si>
  <si>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</si>
  <si>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</si>
  <si>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</si>
  <si>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</si>
  <si>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</si>
  <si>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</si>
  <si>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</si>
  <si>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</si>
  <si>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</si>
  <si>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</si>
  <si>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</si>
  <si>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</si>
  <si>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</si>
  <si>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</si>
  <si>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</si>
  <si>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</si>
  <si>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</si>
  <si>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</si>
  <si>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</si>
  <si>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</si>
  <si>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</si>
  <si>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</si>
  <si>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</si>
  <si>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</si>
  <si>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</si>
  <si>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</si>
  <si>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</si>
  <si>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</si>
  <si>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</si>
  <si>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</si>
  <si>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</si>
  <si>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</si>
  <si>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</si>
  <si>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</si>
  <si>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</si>
  <si>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</si>
  <si>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</si>
  <si>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</si>
  <si>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</si>
  <si>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</si>
  <si>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</si>
  <si>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</si>
  <si>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</si>
  <si>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</si>
  <si>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</si>
  <si>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</si>
  <si>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</si>
  <si>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</si>
  <si>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</si>
  <si>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</si>
  <si>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</si>
  <si>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</si>
  <si>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</si>
  <si>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</si>
  <si>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</si>
  <si>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</si>
  <si>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</si>
  <si>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</si>
  <si>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</si>
  <si>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</si>
  <si>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</si>
  <si>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</si>
  <si>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</si>
  <si>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</si>
  <si>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</si>
  <si>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</si>
  <si>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</si>
  <si>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</si>
  <si>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</si>
  <si>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</si>
  <si>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</si>
  <si>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</si>
  <si>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</si>
  <si>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</si>
  <si>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</si>
  <si>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</si>
  <si>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</si>
  <si>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</si>
  <si>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</si>
  <si>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</si>
  <si>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</si>
  <si>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</si>
  <si>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</si>
  <si>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</si>
  <si>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</si>
  <si>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</si>
  <si>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</si>
  <si>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</si>
  <si>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</si>
  <si>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</si>
  <si>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</si>
  <si>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</si>
  <si>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</si>
  <si>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</si>
  <si>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</si>
  <si>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</si>
  <si>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</si>
  <si>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</si>
  <si>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</si>
  <si>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</si>
  <si>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</si>
  <si>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</si>
  <si>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</si>
  <si>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</si>
  <si>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</si>
  <si>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</si>
  <si>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</si>
  <si>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</si>
  <si>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</si>
  <si>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</si>
  <si>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</si>
  <si>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</si>
  <si>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</si>
  <si>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</si>
  <si>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</si>
  <si>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</si>
  <si>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</si>
  <si>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</si>
  <si>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</si>
  <si>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</si>
  <si>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</si>
  <si>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</si>
  <si>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</si>
  <si>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</si>
  <si>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</si>
  <si>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</si>
  <si>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</si>
  <si>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</si>
  <si>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</si>
  <si>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</si>
  <si>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</si>
  <si>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</si>
  <si>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</si>
  <si>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</si>
  <si>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</si>
  <si>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</si>
  <si>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</si>
  <si>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</si>
  <si>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</si>
  <si>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</si>
  <si>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</si>
  <si>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</si>
  <si>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</si>
  <si>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</si>
  <si>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</si>
  <si>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</si>
  <si>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</si>
  <si>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</si>
  <si>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</si>
  <si>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</si>
  <si>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</si>
  <si>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</si>
  <si>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</si>
  <si>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</si>
  <si>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</si>
  <si>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</si>
  <si>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</si>
  <si>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</si>
  <si>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</si>
  <si>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</si>
  <si>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</si>
  <si>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</si>
  <si>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</si>
  <si>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</si>
  <si>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</si>
  <si>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</si>
  <si>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</si>
  <si>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</si>
  <si>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</si>
  <si>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</si>
  <si>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</si>
  <si>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</si>
  <si>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</si>
  <si>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</si>
  <si>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</si>
  <si>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</si>
  <si>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</si>
  <si>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</si>
  <si>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</si>
  <si>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</si>
  <si>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</si>
  <si>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</si>
  <si>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</si>
  <si>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</si>
  <si>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</si>
  <si>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</si>
  <si>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</si>
  <si>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</si>
  <si>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</si>
  <si>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</si>
  <si>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</si>
  <si>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</si>
  <si>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</si>
  <si>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</si>
  <si>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</si>
  <si>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</si>
  <si>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</si>
  <si>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</si>
  <si>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</si>
  <si>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</si>
  <si>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</si>
  <si>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</si>
  <si>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</si>
  <si>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</si>
  <si>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</si>
  <si>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</si>
  <si>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</si>
  <si>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</si>
  <si>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</si>
  <si>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</si>
  <si>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</si>
  <si>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</si>
  <si>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</si>
  <si>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</si>
  <si>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</si>
  <si>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</si>
  <si>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</si>
  <si>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</si>
  <si>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</si>
  <si>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</si>
  <si>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</si>
  <si>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</si>
  <si>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</si>
  <si>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</si>
  <si>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</si>
  <si>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</si>
  <si>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</si>
  <si>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</si>
  <si>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</si>
  <si>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</si>
  <si>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</si>
  <si>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</si>
  <si>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</si>
  <si>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</si>
  <si>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</si>
  <si>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</si>
  <si>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</si>
  <si>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</si>
  <si>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</si>
  <si>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</si>
  <si>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</si>
  <si>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</si>
  <si>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</si>
  <si>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</si>
  <si>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</si>
  <si>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</si>
  <si>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</si>
  <si>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</si>
  <si>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</si>
  <si>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</si>
  <si>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</si>
  <si>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</si>
  <si>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</si>
  <si>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</si>
  <si>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</si>
  <si>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</si>
  <si>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</si>
  <si>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</si>
  <si>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</si>
  <si>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</si>
  <si>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</si>
  <si>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</si>
  <si>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</si>
  <si>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</si>
  <si>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</si>
  <si>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</si>
  <si>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</si>
  <si>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</si>
  <si>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</si>
  <si>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</si>
  <si>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</si>
  <si>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</si>
  <si>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</si>
  <si>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</si>
  <si>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</si>
  <si>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</si>
  <si>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</si>
  <si>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</si>
  <si>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</si>
  <si>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</si>
  <si>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</si>
  <si>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</si>
  <si>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</si>
  <si>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</si>
  <si>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</si>
  <si>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</si>
  <si>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</si>
  <si>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</si>
  <si>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</si>
  <si>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</si>
  <si>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</si>
  <si>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</si>
  <si>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</si>
  <si>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</si>
  <si>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</si>
  <si>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</si>
  <si>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</si>
  <si>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</si>
  <si>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</si>
  <si>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</si>
  <si>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</si>
  <si>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</si>
  <si>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</si>
  <si>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</si>
  <si>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</si>
  <si>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</si>
  <si>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</si>
  <si>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</si>
  <si>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</si>
  <si>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</si>
  <si>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</si>
  <si>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</si>
  <si>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</si>
  <si>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</si>
  <si>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</si>
  <si>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</si>
  <si>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</si>
  <si>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</si>
  <si>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</si>
  <si>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</si>
  <si>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</si>
  <si>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</si>
  <si>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</si>
  <si>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</si>
  <si>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</si>
  <si>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</si>
  <si>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</si>
  <si>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</si>
  <si>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</si>
  <si>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</si>
  <si>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</si>
  <si>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</si>
  <si>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</si>
  <si>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</si>
  <si>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</si>
  <si>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</si>
  <si>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</si>
  <si>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</si>
  <si>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</si>
  <si>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</si>
  <si>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</si>
  <si>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</si>
  <si>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</si>
  <si>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</si>
  <si>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</si>
  <si>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</si>
  <si>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</si>
  <si>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</si>
  <si>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</si>
  <si>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</si>
  <si>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</si>
  <si>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</si>
  <si>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</si>
  <si>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</si>
  <si>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</si>
  <si>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</si>
  <si>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</si>
  <si>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</si>
  <si>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</si>
  <si>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</si>
  <si>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</si>
  <si>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</si>
  <si>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</si>
  <si>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</si>
  <si>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</si>
  <si>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</si>
  <si>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</si>
  <si>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</si>
  <si>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</si>
  <si>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</si>
  <si>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</si>
  <si>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</si>
  <si>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</si>
  <si>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</si>
  <si>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</si>
  <si>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</si>
  <si>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</si>
  <si>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</si>
  <si>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</si>
  <si>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</si>
  <si>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</si>
  <si>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</si>
  <si>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</si>
  <si>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</si>
  <si>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</si>
  <si>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</si>
  <si>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</si>
  <si>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</si>
  <si>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</si>
  <si>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</si>
  <si>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</si>
  <si>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</si>
  <si>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</si>
  <si>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</si>
  <si>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</si>
  <si>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</si>
  <si>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</si>
  <si>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</si>
  <si>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</si>
  <si>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</si>
  <si>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</si>
  <si>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</si>
  <si>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</si>
  <si>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</si>
  <si>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</si>
  <si>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</si>
  <si>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</si>
  <si>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</si>
  <si>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</si>
  <si>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</si>
  <si>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</si>
  <si>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</si>
  <si>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</si>
  <si>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</si>
  <si>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</si>
  <si>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</si>
  <si>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</si>
  <si>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</si>
  <si>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</si>
  <si>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</si>
  <si>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</si>
  <si>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</si>
  <si>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</si>
  <si>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</si>
  <si>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</si>
  <si>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</si>
  <si>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</si>
  <si>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</si>
  <si>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</si>
  <si>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</si>
  <si>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</si>
  <si>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</si>
  <si>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</si>
  <si>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</si>
  <si>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</si>
  <si>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</si>
  <si>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</si>
  <si>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</si>
  <si>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</si>
  <si>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</si>
  <si>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</si>
  <si>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</si>
  <si>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</si>
  <si>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</si>
  <si>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</si>
  <si>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</si>
  <si>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</si>
  <si>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</si>
  <si>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</si>
  <si>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</si>
  <si>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</si>
  <si>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</si>
  <si>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</si>
  <si>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</si>
  <si>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</si>
  <si>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</si>
  <si>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</si>
  <si>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</si>
  <si>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</si>
  <si>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</si>
  <si>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</si>
  <si>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</si>
  <si>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</si>
  <si>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</si>
  <si>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</si>
  <si>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</si>
  <si>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</si>
  <si>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</si>
  <si>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</si>
  <si>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</si>
  <si>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</si>
  <si>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</si>
  <si>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</si>
  <si>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</si>
  <si>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</si>
  <si>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</si>
  <si>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</si>
  <si>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</si>
  <si>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</si>
  <si>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</si>
  <si>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</si>
  <si>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</si>
  <si>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</si>
  <si>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</si>
  <si>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</si>
  <si>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</si>
  <si>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</si>
  <si>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</si>
  <si>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</si>
  <si>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</si>
  <si>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</si>
  <si>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</si>
  <si>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</si>
  <si>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</si>
  <si>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</si>
  <si>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</si>
  <si>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</si>
  <si>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</si>
  <si>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</si>
  <si>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</si>
  <si>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</si>
  <si>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</si>
  <si>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</si>
  <si>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</si>
  <si>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</si>
  <si>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</si>
  <si>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</si>
  <si>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</si>
  <si>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</si>
  <si>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</si>
  <si>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</si>
  <si>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</si>
  <si>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</si>
  <si>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</si>
  <si>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</si>
  <si>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</si>
  <si>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</si>
  <si>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</si>
  <si>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</si>
  <si>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</si>
  <si>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</si>
  <si>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</si>
  <si>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</si>
  <si>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</si>
  <si>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</si>
  <si>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</si>
  <si>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</si>
  <si>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</si>
  <si>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</si>
  <si>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</si>
  <si>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</si>
  <si>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</si>
  <si>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</si>
  <si>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</si>
  <si>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</si>
  <si>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</si>
  <si>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</si>
  <si>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</si>
  <si>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</si>
  <si>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</si>
  <si>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</si>
  <si>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</si>
  <si>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</si>
  <si>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</si>
  <si>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</si>
  <si>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</si>
  <si>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</si>
  <si>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</si>
  <si>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</si>
  <si>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</si>
  <si>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</si>
  <si>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</si>
  <si>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</si>
  <si>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</si>
  <si>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</si>
  <si>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</si>
  <si>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</si>
  <si>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</si>
  <si>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</si>
  <si>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</si>
  <si>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</si>
  <si>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</si>
  <si>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</si>
  <si>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</si>
  <si>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</si>
  <si>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</si>
  <si>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</si>
  <si>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</si>
  <si>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</si>
  <si>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</si>
  <si>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</si>
  <si>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</si>
  <si>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</si>
  <si>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</si>
  <si>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</si>
  <si>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</si>
  <si>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</si>
  <si>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</si>
  <si>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</si>
  <si>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</si>
  <si>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</si>
  <si>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</si>
  <si>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</si>
  <si>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</si>
  <si>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</si>
  <si>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</si>
  <si>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</si>
  <si>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</si>
  <si>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</si>
  <si>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</si>
  <si>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</si>
  <si>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</si>
  <si>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</si>
  <si>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</si>
  <si>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</si>
  <si>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</si>
  <si>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</si>
  <si>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</si>
  <si>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</si>
  <si>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</si>
  <si>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</si>
  <si>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</si>
  <si>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</si>
  <si>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</si>
  <si>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</si>
  <si>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</si>
  <si>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</si>
  <si>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</si>
  <si>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</si>
  <si>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</si>
  <si>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</si>
  <si>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</si>
  <si>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</si>
  <si>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</si>
  <si>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</si>
  <si>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</si>
  <si>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</si>
  <si>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</si>
  <si>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</si>
  <si>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</si>
  <si>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</si>
  <si>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</si>
  <si>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</si>
  <si>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</si>
  <si>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</si>
  <si>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</si>
  <si>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</si>
  <si>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</si>
  <si>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</si>
  <si>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</si>
  <si>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</si>
  <si>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</si>
  <si>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</si>
  <si>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</si>
  <si>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</si>
  <si>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</si>
  <si>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</si>
  <si>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</si>
  <si>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</si>
  <si>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</si>
  <si>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</si>
  <si>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</si>
  <si>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</si>
  <si>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</si>
  <si>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</si>
  <si>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</si>
  <si>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</si>
  <si>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</si>
  <si>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</si>
  <si>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</si>
  <si>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</si>
  <si>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</si>
  <si>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</si>
  <si>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</si>
  <si>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</si>
  <si>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</si>
  <si>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</si>
  <si>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</si>
  <si>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</si>
  <si>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</si>
  <si>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</si>
  <si>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</si>
  <si>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</si>
  <si>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</si>
  <si>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</si>
  <si>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</si>
  <si>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</si>
  <si>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</si>
  <si>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</si>
  <si>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</si>
  <si>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</si>
  <si>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</si>
  <si>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</si>
  <si>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</si>
  <si>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</si>
  <si>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</si>
  <si>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</si>
  <si>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</si>
  <si>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</si>
  <si>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</si>
  <si>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</si>
  <si>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</si>
  <si>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</si>
  <si>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</si>
  <si>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</si>
  <si>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</si>
  <si>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</si>
  <si>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</si>
  <si>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</si>
  <si>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</si>
  <si>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</si>
  <si>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</si>
  <si>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</si>
  <si>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</si>
  <si>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</si>
  <si>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</si>
  <si>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</si>
  <si>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</si>
  <si>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</si>
  <si>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</si>
  <si>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</si>
  <si>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</si>
  <si>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</si>
  <si>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</si>
  <si>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</si>
  <si>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</si>
  <si>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</si>
  <si>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</si>
  <si>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</si>
  <si>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</si>
  <si>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</si>
  <si>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</si>
  <si>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</si>
  <si>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</si>
  <si>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</si>
  <si>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</si>
  <si>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</si>
  <si>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</si>
  <si>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</si>
  <si>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</si>
  <si>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</si>
  <si>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</si>
  <si>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</si>
  <si>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</si>
  <si>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</si>
  <si>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</si>
  <si>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</si>
  <si>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</si>
  <si>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</si>
  <si>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</si>
  <si>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</si>
  <si>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</si>
  <si>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</si>
  <si>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</si>
  <si>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</si>
  <si>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</si>
  <si>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</si>
  <si>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</si>
  <si>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</si>
  <si>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</si>
  <si>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</si>
  <si>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</si>
  <si>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</si>
  <si>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</si>
  <si>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</si>
  <si>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</si>
  <si>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</si>
  <si>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</si>
  <si>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</si>
  <si>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</si>
  <si>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</si>
  <si>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</si>
  <si>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</si>
  <si>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</si>
  <si>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</si>
  <si>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</si>
  <si>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</si>
  <si>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</si>
  <si>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</si>
  <si>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</si>
  <si>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</si>
  <si>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</si>
  <si>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</si>
  <si>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</si>
  <si>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</si>
  <si>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</si>
  <si>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</si>
  <si>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</si>
  <si>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</si>
  <si>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</si>
  <si>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</si>
  <si>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</si>
  <si>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</si>
  <si>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</si>
  <si>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</si>
  <si>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</si>
  <si>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</si>
  <si>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</si>
  <si>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</si>
  <si>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</si>
  <si>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</si>
  <si>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</si>
  <si>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</si>
  <si>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</si>
  <si>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</si>
  <si>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</si>
  <si>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</si>
  <si>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</si>
  <si>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</si>
  <si>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</si>
  <si>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</si>
  <si>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</si>
  <si>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</si>
  <si>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</si>
  <si>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</si>
  <si>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</si>
  <si>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</si>
  <si>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</si>
  <si>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</si>
  <si>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</si>
  <si>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</si>
  <si>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</si>
  <si>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</si>
  <si>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</si>
  <si>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</si>
  <si>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</si>
  <si>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</si>
  <si>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</si>
  <si>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</si>
  <si>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</si>
  <si>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</si>
  <si>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</si>
  <si>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</si>
  <si>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</si>
  <si>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</si>
  <si>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</si>
  <si>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</si>
  <si>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</si>
  <si>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</si>
  <si>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</si>
  <si>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</si>
  <si>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</si>
  <si>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</si>
  <si>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</si>
  <si>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</si>
  <si>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</si>
  <si>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</si>
  <si>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</si>
  <si>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</si>
  <si>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</si>
  <si>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</si>
  <si>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</si>
  <si>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</si>
  <si>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</si>
  <si>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</si>
  <si>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</si>
  <si>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</si>
  <si>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</si>
  <si>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</si>
  <si>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</si>
  <si>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</si>
  <si>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</si>
  <si>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</si>
  <si>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</si>
  <si>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</si>
  <si>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</si>
  <si>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</si>
  <si>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</si>
  <si>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</si>
  <si>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</si>
  <si>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</si>
  <si>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</si>
  <si>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</si>
  <si>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</si>
  <si>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</si>
  <si>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</si>
  <si>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</si>
  <si>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</si>
  <si>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</si>
  <si>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</si>
  <si>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</si>
  <si>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</si>
  <si>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</si>
  <si>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</si>
  <si>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</si>
  <si>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</si>
  <si>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</si>
  <si>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</si>
  <si>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</si>
  <si>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</si>
  <si>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</si>
  <si>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</si>
  <si>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</si>
  <si>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</si>
  <si>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</si>
  <si>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</si>
  <si>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</si>
  <si>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</si>
  <si>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</si>
  <si>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</si>
  <si>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</si>
  <si>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</si>
  <si>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</si>
  <si>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</si>
  <si>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</si>
  <si>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</si>
  <si>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</si>
  <si>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</si>
  <si>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</si>
  <si>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</si>
  <si>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</si>
  <si>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</si>
  <si>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</si>
  <si>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</si>
  <si>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</si>
  <si>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</si>
  <si>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</si>
  <si>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</si>
  <si>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</si>
  <si>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</si>
  <si>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</si>
  <si>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</si>
  <si>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</si>
  <si>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</si>
  <si>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</si>
  <si>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</si>
  <si>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</si>
  <si>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</si>
  <si>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</si>
  <si>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</si>
  <si>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</si>
  <si>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</si>
  <si>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</si>
  <si>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</si>
  <si>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</si>
  <si>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</si>
  <si>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</si>
  <si>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</si>
  <si>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</si>
  <si>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</si>
  <si>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</si>
  <si>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</si>
  <si>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</si>
  <si>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</si>
  <si>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</si>
  <si>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</si>
  <si>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</si>
  <si>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</si>
  <si>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</si>
  <si>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</si>
  <si>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</si>
  <si>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</si>
  <si>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</si>
  <si>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</si>
  <si>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</si>
  <si>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</si>
  <si>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</si>
  <si>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</si>
  <si>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</si>
  <si>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</si>
  <si>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</si>
  <si>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</si>
  <si>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</si>
  <si>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</si>
  <si>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</si>
  <si>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</si>
  <si>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</si>
  <si>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</si>
  <si>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</si>
  <si>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</si>
  <si>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</si>
  <si>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</si>
  <si>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</si>
  <si>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</si>
  <si>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</si>
  <si>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</si>
  <si>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</si>
  <si>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</si>
  <si>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</si>
  <si>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</si>
  <si>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</si>
  <si>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</si>
  <si>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</si>
  <si>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</si>
  <si>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</si>
  <si>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</si>
  <si>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</si>
  <si>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</si>
  <si>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</si>
  <si>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</si>
  <si>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</si>
  <si>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</si>
  <si>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</si>
  <si>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</si>
  <si>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</si>
  <si>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</si>
  <si>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</si>
  <si>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</si>
  <si>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</si>
  <si>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</si>
  <si>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</si>
  <si>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</si>
  <si>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</si>
  <si>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</si>
  <si>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</si>
  <si>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</si>
  <si>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</si>
  <si>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</si>
  <si>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</si>
  <si>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</si>
  <si>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</si>
  <si>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</si>
  <si>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</si>
  <si>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</si>
  <si>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</si>
  <si>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</si>
  <si>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</si>
  <si>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</si>
  <si>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</si>
  <si>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</si>
  <si>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</si>
  <si>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</si>
  <si>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</si>
  <si>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</si>
  <si>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</si>
  <si>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</si>
  <si>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</si>
  <si>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</si>
  <si>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</si>
  <si>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</si>
  <si>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</si>
  <si>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</si>
  <si>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</si>
  <si>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</si>
  <si>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</si>
  <si>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</si>
  <si>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</si>
  <si>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</si>
  <si>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</si>
  <si>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</si>
  <si>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</si>
  <si>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</si>
  <si>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</si>
  <si>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</si>
  <si>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</si>
  <si>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</si>
  <si>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</si>
  <si>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</si>
  <si>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</si>
  <si>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</si>
  <si>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</si>
  <si>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</si>
  <si>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</si>
  <si>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</si>
  <si>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</si>
  <si>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</si>
  <si>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</si>
  <si>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</si>
  <si>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</si>
  <si>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</si>
  <si>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</si>
  <si>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</si>
  <si>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</si>
  <si>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</si>
  <si>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</si>
  <si>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</si>
  <si>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</si>
  <si>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</si>
  <si>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</si>
  <si>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</si>
  <si>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</si>
  <si>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</si>
  <si>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</si>
  <si>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</si>
  <si>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</si>
  <si>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</si>
  <si>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</si>
  <si>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</si>
  <si>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</si>
  <si>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</si>
  <si>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</si>
  <si>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</si>
  <si>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</si>
  <si>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</si>
  <si>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</si>
  <si>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</si>
  <si>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</si>
  <si>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</si>
  <si>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</si>
  <si>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</si>
  <si>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</si>
  <si>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</si>
  <si>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</si>
  <si>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</si>
  <si>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</si>
  <si>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</si>
  <si>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</si>
  <si>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</si>
  <si>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</si>
  <si>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</si>
  <si>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</si>
  <si>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</si>
  <si>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</si>
  <si>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</si>
  <si>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</si>
  <si>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</si>
  <si>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</si>
  <si>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</si>
  <si>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</si>
  <si>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</si>
  <si>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</si>
  <si>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</si>
  <si>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</si>
  <si>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</si>
  <si>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</si>
  <si>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</si>
  <si>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</si>
  <si>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</si>
  <si>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</si>
  <si>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</si>
  <si>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</si>
  <si>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</si>
  <si>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</si>
  <si>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</si>
  <si>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</si>
  <si>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</si>
  <si>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</si>
  <si>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</si>
  <si>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</si>
  <si>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</si>
  <si>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</si>
  <si>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</si>
  <si>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</si>
  <si>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</si>
  <si>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</si>
  <si>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</si>
  <si>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</si>
  <si>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</si>
  <si>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</si>
  <si>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</si>
  <si>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</si>
  <si>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</si>
  <si>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</si>
  <si>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</si>
  <si>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</si>
  <si>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</si>
  <si>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</si>
  <si>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</si>
  <si>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</si>
  <si>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</si>
  <si>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</si>
  <si>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</si>
  <si>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</si>
  <si>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</si>
  <si>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</si>
  <si>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</si>
  <si>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</si>
  <si>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</si>
  <si>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</si>
  <si>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</si>
  <si>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</si>
  <si>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</si>
  <si>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</si>
  <si>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</si>
  <si>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</si>
  <si>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</si>
  <si>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</si>
  <si>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</si>
  <si>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</si>
  <si>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</si>
  <si>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</si>
  <si>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</si>
  <si>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</si>
  <si>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</si>
  <si>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</si>
  <si>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</si>
  <si>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</si>
  <si>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</si>
  <si>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</si>
  <si>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</si>
  <si>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</si>
  <si>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</si>
  <si>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</si>
  <si>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</si>
  <si>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</si>
  <si>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</si>
  <si>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</si>
  <si>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</si>
  <si>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</si>
  <si>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</si>
  <si>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</si>
  <si>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</si>
  <si>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</si>
  <si>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</si>
  <si>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</si>
  <si>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</si>
  <si>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</si>
  <si>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</si>
  <si>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</si>
  <si>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</si>
  <si>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</si>
  <si>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</si>
  <si>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</si>
  <si>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</si>
  <si>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</si>
  <si>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</si>
  <si>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</si>
  <si>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</si>
  <si>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</si>
  <si>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</si>
  <si>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</si>
  <si>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</si>
  <si>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</si>
  <si>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</si>
  <si>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</si>
  <si>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</si>
  <si>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</si>
  <si>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</si>
  <si>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</si>
  <si>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</si>
  <si>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</si>
  <si>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</si>
  <si>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</si>
  <si>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</si>
  <si>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</si>
  <si>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</si>
  <si>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</si>
  <si>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</si>
  <si>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</si>
  <si>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</si>
  <si>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</si>
  <si>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</si>
  <si>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</si>
  <si>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</si>
  <si>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</si>
  <si>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</si>
  <si>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</si>
  <si>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</si>
  <si>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</si>
  <si>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</si>
  <si>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</si>
  <si>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</si>
  <si>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</si>
  <si>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</si>
  <si>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</si>
  <si>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</si>
  <si>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</si>
  <si>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</si>
  <si>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</si>
  <si>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</si>
  <si>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</si>
  <si>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</si>
  <si>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</si>
  <si>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</si>
  <si>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</si>
  <si>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</si>
  <si>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</si>
  <si>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</si>
  <si>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</si>
  <si>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</si>
  <si>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</si>
  <si>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</si>
  <si>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</si>
  <si>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</si>
  <si>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</si>
  <si>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</si>
  <si>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</si>
  <si>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</si>
  <si>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</si>
  <si>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</si>
  <si>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</si>
  <si>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</si>
  <si>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</si>
  <si>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</si>
  <si>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</si>
  <si>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</si>
  <si>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</si>
  <si>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</si>
  <si>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</si>
  <si>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</si>
  <si>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</si>
  <si>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</si>
  <si>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</si>
  <si>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</si>
  <si>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</si>
  <si>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</si>
  <si>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</si>
  <si>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</si>
  <si>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</si>
  <si>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</si>
  <si>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</si>
  <si>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</si>
  <si>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</si>
  <si>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</si>
  <si>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</si>
  <si>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</si>
  <si>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</si>
  <si>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</si>
  <si>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</si>
  <si>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</si>
  <si>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</si>
  <si>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</si>
  <si>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</si>
  <si>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</si>
  <si>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</si>
  <si>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</si>
  <si>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</si>
  <si>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</si>
  <si>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</si>
  <si>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</si>
  <si>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</si>
  <si>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</si>
  <si>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</si>
  <si>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</si>
  <si>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</si>
  <si>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</si>
  <si>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</si>
  <si>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</si>
  <si>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</si>
  <si>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</si>
  <si>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</si>
  <si>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</si>
  <si>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</si>
  <si>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</si>
  <si>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</si>
  <si>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</si>
  <si>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</si>
  <si>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</si>
  <si>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</si>
  <si>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</si>
  <si>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</si>
  <si>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</si>
  <si>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</si>
  <si>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</si>
  <si>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</si>
  <si>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</si>
  <si>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</si>
  <si>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</si>
  <si>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</si>
  <si>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</si>
  <si>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</si>
  <si>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</si>
  <si>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</si>
  <si>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</si>
  <si>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</si>
  <si>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</si>
  <si>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</si>
  <si>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</si>
  <si>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</si>
  <si>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</si>
  <si>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</si>
  <si>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</si>
  <si>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</si>
  <si>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</si>
  <si>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</si>
  <si>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</si>
  <si>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</si>
  <si>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</si>
  <si>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</si>
  <si>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</si>
  <si>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</si>
  <si>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</si>
  <si>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</si>
  <si>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</si>
  <si>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</si>
  <si>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</si>
  <si>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</si>
  <si>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</si>
  <si>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</si>
  <si>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</si>
  <si>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</si>
  <si>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</si>
  <si>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</si>
  <si>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</si>
  <si>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</si>
  <si>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</si>
  <si>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</si>
  <si>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</si>
  <si>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</si>
  <si>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</si>
  <si>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</si>
  <si>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</si>
  <si>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</si>
  <si>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</si>
  <si>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</si>
  <si>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</si>
  <si>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</si>
  <si>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</si>
  <si>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</si>
  <si>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</si>
  <si>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</si>
  <si>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</si>
  <si>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</si>
  <si>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</si>
  <si>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</si>
  <si>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</si>
  <si>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</si>
  <si>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</si>
  <si>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</si>
  <si>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</si>
  <si>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</si>
  <si>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</si>
  <si>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</si>
  <si>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</si>
  <si>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</si>
  <si>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</si>
  <si>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</si>
  <si>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</si>
  <si>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</si>
  <si>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</si>
  <si>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</si>
  <si>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</si>
  <si>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</si>
  <si>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</si>
  <si>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</si>
  <si>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</si>
  <si>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</si>
  <si>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</si>
  <si>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</si>
  <si>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</si>
  <si>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</si>
  <si>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</si>
  <si>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</si>
  <si>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</si>
  <si>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</si>
  <si>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</si>
  <si>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</si>
  <si>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</si>
  <si>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</si>
  <si>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</si>
  <si>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</si>
  <si>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</si>
  <si>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</si>
  <si>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</si>
  <si>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</si>
  <si>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</si>
  <si>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</si>
  <si>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</si>
  <si>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</si>
  <si>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</si>
  <si>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</si>
  <si>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</si>
  <si>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</si>
  <si>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</si>
  <si>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</si>
  <si>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</si>
  <si>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</si>
  <si>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</si>
  <si>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</si>
  <si>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</si>
  <si>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</si>
  <si>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</si>
  <si>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</si>
  <si>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</si>
  <si>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</si>
  <si>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</si>
  <si>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</si>
  <si>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</si>
  <si>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</si>
  <si>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</si>
  <si>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</si>
  <si>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</si>
  <si>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</si>
  <si>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</si>
  <si>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</si>
  <si>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</si>
  <si>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</si>
  <si>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</si>
  <si>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</si>
  <si>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</si>
  <si>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</si>
  <si>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</si>
  <si>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</si>
  <si>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</si>
  <si>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</si>
  <si>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</si>
  <si>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</si>
  <si>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</si>
  <si>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</si>
  <si>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</si>
  <si>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</si>
  <si>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</si>
  <si>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</si>
  <si>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</si>
  <si>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</si>
  <si>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</si>
  <si>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</si>
  <si>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</si>
  <si>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</si>
  <si>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</si>
  <si>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</si>
  <si>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</si>
  <si>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</si>
  <si>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</si>
  <si>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</si>
  <si>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</si>
  <si>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</si>
  <si>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</si>
  <si>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</si>
  <si>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</si>
  <si>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</si>
  <si>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</si>
  <si>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</si>
  <si>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</si>
  <si>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</si>
  <si>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</si>
  <si>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</si>
  <si>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</si>
  <si>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</si>
  <si>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</si>
  <si>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</si>
  <si>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</si>
  <si>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</si>
  <si>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</si>
  <si>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</si>
  <si>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</si>
  <si>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</si>
  <si>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</si>
  <si>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</si>
  <si>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</si>
  <si>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</si>
  <si>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</si>
  <si>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</si>
  <si>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</si>
  <si>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</si>
  <si>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</si>
  <si>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</si>
  <si>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</si>
  <si>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</si>
  <si>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</si>
  <si>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</si>
  <si>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</si>
  <si>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</si>
  <si>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</si>
  <si>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</si>
  <si>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</si>
  <si>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</si>
  <si>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</si>
  <si>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</si>
  <si>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</si>
  <si>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</si>
  <si>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</si>
  <si>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</si>
  <si>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</si>
  <si>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</si>
  <si>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</si>
  <si>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</si>
  <si>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</si>
  <si>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</si>
  <si>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</si>
  <si>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</si>
  <si>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</si>
  <si>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</si>
  <si>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</si>
  <si>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</si>
  <si>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</si>
  <si>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</si>
  <si>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</si>
  <si>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</si>
  <si>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</si>
  <si>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</si>
  <si>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</si>
  <si>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</si>
  <si>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</si>
  <si>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</si>
  <si>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</si>
  <si>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</si>
  <si>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</si>
  <si>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</si>
  <si>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</si>
  <si>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</si>
  <si>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</si>
  <si>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</si>
  <si>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</si>
  <si>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</si>
  <si>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</si>
  <si>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</si>
  <si>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</si>
  <si>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</si>
  <si>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</si>
  <si>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</si>
  <si>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</si>
  <si>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</si>
  <si>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</si>
  <si>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</si>
  <si>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</si>
  <si>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</si>
  <si>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</si>
  <si>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</si>
  <si>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</si>
  <si>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</si>
  <si>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</si>
  <si>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</si>
  <si>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</si>
  <si>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</si>
  <si>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</si>
  <si>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</si>
  <si>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</si>
  <si>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</si>
  <si>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</si>
  <si>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</si>
  <si>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</si>
  <si>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</si>
  <si>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</si>
  <si>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</si>
  <si>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</si>
  <si>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</si>
  <si>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</si>
  <si>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</si>
  <si>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</si>
  <si>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</si>
  <si>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</si>
  <si>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</si>
  <si>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</si>
  <si>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</si>
  <si>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</si>
  <si>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</si>
  <si>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</si>
  <si>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</si>
  <si>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</si>
  <si>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</si>
  <si>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</si>
  <si>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</si>
  <si>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</si>
  <si>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</si>
  <si>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</si>
  <si>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</si>
  <si>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</si>
  <si>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</si>
  <si>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</si>
  <si>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</si>
  <si>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</si>
  <si>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</si>
  <si>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</si>
  <si>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</si>
  <si>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</si>
  <si>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</si>
  <si>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</si>
  <si>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</si>
  <si>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</si>
  <si>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</si>
  <si>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</si>
  <si>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</si>
  <si>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</si>
  <si>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</si>
  <si>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</si>
  <si>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</si>
  <si>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</si>
  <si>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</si>
  <si>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</si>
  <si>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</si>
  <si>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</si>
  <si>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</si>
  <si>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</si>
  <si>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</si>
  <si>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</si>
  <si>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</si>
  <si>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</si>
  <si>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</si>
  <si>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</si>
  <si>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</si>
  <si>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</si>
  <si>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</si>
  <si>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</si>
  <si>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</si>
  <si>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</si>
  <si>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</si>
  <si>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</si>
  <si>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</si>
  <si>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</si>
  <si>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</si>
  <si>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</si>
  <si>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</si>
  <si>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</si>
  <si>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</si>
  <si>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</si>
  <si>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</si>
  <si>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</si>
  <si>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</si>
  <si>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</si>
  <si>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</si>
  <si>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</si>
  <si>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</si>
  <si>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</si>
  <si>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</si>
  <si>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</si>
  <si>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</si>
  <si>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</si>
  <si>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</si>
  <si>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</si>
  <si>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</si>
  <si>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</si>
  <si>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</si>
  <si>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</si>
  <si>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</si>
  <si>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</si>
  <si>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</si>
  <si>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</si>
  <si>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</si>
  <si>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</si>
  <si>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</si>
  <si>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</si>
  <si>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</si>
  <si>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</si>
  <si>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</si>
  <si>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</si>
  <si>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</si>
  <si>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</si>
  <si>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</si>
  <si>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</si>
  <si>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</si>
  <si>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</si>
  <si>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</si>
  <si>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</si>
  <si>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</si>
  <si>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</si>
  <si>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</si>
  <si>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</si>
  <si>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</si>
  <si>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</si>
  <si>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</si>
  <si>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</si>
  <si>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</si>
  <si>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</si>
  <si>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</si>
  <si>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</si>
  <si>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</si>
  <si>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</si>
  <si>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</si>
  <si>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</si>
  <si>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</si>
  <si>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</si>
  <si>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</si>
  <si>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</si>
  <si>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</si>
  <si>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</si>
  <si>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</si>
  <si>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</si>
  <si>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</si>
  <si>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</si>
  <si>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</si>
  <si>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</si>
  <si>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</si>
  <si>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</si>
  <si>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</si>
  <si>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</si>
  <si>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</si>
  <si>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</si>
  <si>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</si>
  <si>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</si>
  <si>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</si>
  <si>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</si>
  <si>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</si>
  <si>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</si>
  <si>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</si>
  <si>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</si>
  <si>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</si>
  <si>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</si>
  <si>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</si>
  <si>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</si>
  <si>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</si>
  <si>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</si>
  <si>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</si>
  <si>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</si>
  <si>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</si>
  <si>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</si>
  <si>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</si>
  <si>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</si>
  <si>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</si>
  <si>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</si>
  <si>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</si>
  <si>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</si>
  <si>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</si>
  <si>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</si>
  <si>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</si>
  <si>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</si>
  <si>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</si>
  <si>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</si>
  <si>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</si>
  <si>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</si>
  <si>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</si>
  <si>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</si>
  <si>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</si>
  <si>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</si>
  <si>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</si>
  <si>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</si>
  <si>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</si>
  <si>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</si>
  <si>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</si>
  <si>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</si>
  <si>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</si>
  <si>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</si>
  <si>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</si>
  <si>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</si>
  <si>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</si>
  <si>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</si>
  <si>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</si>
  <si>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</si>
  <si>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</si>
  <si>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</si>
  <si>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</si>
  <si>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</si>
  <si>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</si>
  <si>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</si>
  <si>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</si>
  <si>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</si>
  <si>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</si>
  <si>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</si>
  <si>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</si>
  <si>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</si>
  <si>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</si>
  <si>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</si>
  <si>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</si>
  <si>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</si>
  <si>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</si>
  <si>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</si>
  <si>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</si>
  <si>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</si>
  <si>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</si>
  <si>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</si>
  <si>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</si>
  <si>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</si>
  <si>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</si>
  <si>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</si>
  <si>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</si>
  <si>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</si>
  <si>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</si>
  <si>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</si>
  <si>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</si>
  <si>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</si>
  <si>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</si>
  <si>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</si>
  <si>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</si>
  <si>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</si>
  <si>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</si>
  <si>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</si>
  <si>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</si>
  <si>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</si>
  <si>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</si>
  <si>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</si>
  <si>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</si>
  <si>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</si>
  <si>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</si>
  <si>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</si>
  <si>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</si>
  <si>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</si>
  <si>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</si>
  <si>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</si>
  <si>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</si>
  <si>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</si>
  <si>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</si>
  <si>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</si>
  <si>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</si>
  <si>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</si>
  <si>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</si>
  <si>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</si>
  <si>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</si>
  <si>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</si>
  <si>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</si>
  <si>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</si>
  <si>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</si>
  <si>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</si>
  <si>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</si>
  <si>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</si>
  <si>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</si>
  <si>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</si>
  <si>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</si>
  <si>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</si>
  <si>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</si>
  <si>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</si>
  <si>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</si>
  <si>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</si>
  <si>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</si>
  <si>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</si>
  <si>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</si>
  <si>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</si>
  <si>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</si>
  <si>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</si>
  <si>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</si>
  <si>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</si>
  <si>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</si>
  <si>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</si>
  <si>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</si>
  <si>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</si>
  <si>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</si>
  <si>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</si>
  <si>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</si>
  <si>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</si>
  <si>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</si>
  <si>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</si>
  <si>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</si>
  <si>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</si>
  <si>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</si>
  <si>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</si>
  <si>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</si>
  <si>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</si>
  <si>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</si>
  <si>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</si>
  <si>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</si>
  <si>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</si>
  <si>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</si>
  <si>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</si>
  <si>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</si>
  <si>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</si>
  <si>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</si>
  <si>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</si>
  <si>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</si>
  <si>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</si>
  <si>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</si>
  <si>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</si>
  <si>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</si>
  <si>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</si>
  <si>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</si>
  <si>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</si>
  <si>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</si>
  <si>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</si>
  <si>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</si>
  <si>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</si>
  <si>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</si>
  <si>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</si>
  <si>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</si>
  <si>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</si>
  <si>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</si>
  <si>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</si>
  <si>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</si>
  <si>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</si>
  <si>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</si>
  <si>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</si>
  <si>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</si>
  <si>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</si>
  <si>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</si>
  <si>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</si>
  <si>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</si>
  <si>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</si>
  <si>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</si>
  <si>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</si>
  <si>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</si>
  <si>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</si>
  <si>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</si>
  <si>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</si>
  <si>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</si>
  <si>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</si>
  <si>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</si>
  <si>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</si>
  <si>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</si>
  <si>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</si>
  <si>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</si>
  <si>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</si>
  <si>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</si>
  <si>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</si>
  <si>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</si>
  <si>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</si>
  <si>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</si>
  <si>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</si>
  <si>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</si>
  <si>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</si>
  <si>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</si>
  <si>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</si>
  <si>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</si>
  <si>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</si>
  <si>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</si>
  <si>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</si>
  <si>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</si>
  <si>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</si>
  <si>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</si>
  <si>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</si>
  <si>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</si>
  <si>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</si>
  <si>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</si>
  <si>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</si>
  <si>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</si>
  <si>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</si>
  <si>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</si>
  <si>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</si>
  <si>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</si>
  <si>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</si>
  <si>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</si>
  <si>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</si>
  <si>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</si>
  <si>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</si>
  <si>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</si>
  <si>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</si>
  <si>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</si>
  <si>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</si>
  <si>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</si>
  <si>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</si>
  <si>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</si>
  <si>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</si>
  <si>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</si>
  <si>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</si>
  <si>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</si>
  <si>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</si>
  <si>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</si>
  <si>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</si>
  <si>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</si>
  <si>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</si>
  <si>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</si>
  <si>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</si>
  <si>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</si>
  <si>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</si>
  <si>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</si>
  <si>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</si>
  <si>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</si>
  <si>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</si>
  <si>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</si>
  <si>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</si>
  <si>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</si>
  <si>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</si>
  <si>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</si>
  <si>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</si>
  <si>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</si>
  <si>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</si>
  <si>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</si>
  <si>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</si>
  <si>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</si>
  <si>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</si>
  <si>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</si>
  <si>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</si>
  <si>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</si>
  <si>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</si>
  <si>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</si>
  <si>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</si>
  <si>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</si>
  <si>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</si>
  <si>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</si>
  <si>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</si>
  <si>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</si>
  <si>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</si>
  <si>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</si>
  <si>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</si>
  <si>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</si>
  <si>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</si>
  <si>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</si>
  <si>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</si>
  <si>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</si>
  <si>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</si>
  <si>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</si>
  <si>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</si>
  <si>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</si>
  <si>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</si>
  <si>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</si>
  <si>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</si>
  <si>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</si>
  <si>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</si>
  <si>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</si>
  <si>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</si>
  <si>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</si>
  <si>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</si>
  <si>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</si>
  <si>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</si>
  <si>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</si>
  <si>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</si>
  <si>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</si>
  <si>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</si>
  <si>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</si>
  <si>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</si>
  <si>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</si>
  <si>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</si>
  <si>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</si>
  <si>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</si>
  <si>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</si>
  <si>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</si>
  <si>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</si>
  <si>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</si>
  <si>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</si>
  <si>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</si>
  <si>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</si>
  <si>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</si>
  <si>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</si>
  <si>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</si>
  <si>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</si>
  <si>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</si>
  <si>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</si>
  <si>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</si>
  <si>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</si>
  <si>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</si>
  <si>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</si>
  <si>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</si>
  <si>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</si>
  <si>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</si>
  <si>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</si>
  <si>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</si>
  <si>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</si>
  <si>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</si>
  <si>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</si>
  <si>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</si>
  <si>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</si>
  <si>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</si>
  <si>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</si>
  <si>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</si>
  <si>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</si>
  <si>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</si>
  <si>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</si>
  <si>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</si>
  <si>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</si>
  <si>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</si>
  <si>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</si>
  <si>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</si>
  <si>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</si>
  <si>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</si>
  <si>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</si>
  <si>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</si>
  <si>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</si>
  <si>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</si>
  <si>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</si>
  <si>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</si>
  <si>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</si>
  <si>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</si>
  <si>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</si>
  <si>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</si>
  <si>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</si>
  <si>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</si>
  <si>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</si>
  <si>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</si>
  <si>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</si>
  <si>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</si>
  <si>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</si>
  <si>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</si>
  <si>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</si>
  <si>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</si>
  <si>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</si>
  <si>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</si>
  <si>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</si>
  <si>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</si>
  <si>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</si>
  <si>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</si>
  <si>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</si>
  <si>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</si>
  <si>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</si>
  <si>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</si>
  <si>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</si>
  <si>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</si>
  <si>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</si>
  <si>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</si>
  <si>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</si>
  <si>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</si>
  <si>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</si>
  <si>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</si>
  <si>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</si>
  <si>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</si>
  <si>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</si>
  <si>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</si>
  <si>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</si>
  <si>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</si>
  <si>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</si>
  <si>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</si>
  <si>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</si>
  <si>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</si>
  <si>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</si>
  <si>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</si>
  <si>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</si>
  <si>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</si>
  <si>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</si>
  <si>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</si>
  <si>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</si>
  <si>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</si>
  <si>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</si>
  <si>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</si>
  <si>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</si>
  <si>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</si>
  <si>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</si>
  <si>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</si>
  <si>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</si>
  <si>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</si>
  <si>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</si>
  <si>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</si>
  <si>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</si>
  <si>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</si>
  <si>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</si>
  <si>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</si>
  <si>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</si>
  <si>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</si>
  <si>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</si>
  <si>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</si>
  <si>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</si>
  <si>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</si>
  <si>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</si>
  <si>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</si>
  <si>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</si>
  <si>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</si>
  <si>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</si>
  <si>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</si>
  <si>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</si>
  <si>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</si>
  <si>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</si>
  <si>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</si>
  <si>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</si>
  <si>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</si>
  <si>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</si>
  <si>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</si>
  <si>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</si>
  <si>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</si>
  <si>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</si>
  <si>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</si>
  <si>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</si>
  <si>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</si>
  <si>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</si>
  <si>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</si>
  <si>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</si>
  <si>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</si>
  <si>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</si>
  <si>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</si>
  <si>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</si>
  <si>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</si>
  <si>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</si>
  <si>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</si>
  <si>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</si>
  <si>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</si>
  <si>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</si>
  <si>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</si>
  <si>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</si>
  <si>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</si>
  <si>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</si>
  <si>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</si>
  <si>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</si>
  <si>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</si>
  <si>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</si>
  <si>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</si>
  <si>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</si>
  <si>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</si>
  <si>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</si>
  <si>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</si>
  <si>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</si>
  <si>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</si>
  <si>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</si>
  <si>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</si>
  <si>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</si>
  <si>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</si>
  <si>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</si>
  <si>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</si>
  <si>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</si>
  <si>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</si>
  <si>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</si>
  <si>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</si>
  <si>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</si>
  <si>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</si>
  <si>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</si>
  <si>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</si>
  <si>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</si>
  <si>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</si>
  <si>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</si>
  <si>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</si>
  <si>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</si>
  <si>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</si>
  <si>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</si>
  <si>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</si>
  <si>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</si>
  <si>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</si>
  <si>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</si>
  <si>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</si>
  <si>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</si>
  <si>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</si>
  <si>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</si>
  <si>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</si>
  <si>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</si>
  <si>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</si>
  <si>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</si>
  <si>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</si>
  <si>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</si>
  <si>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</si>
  <si>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</si>
  <si>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</si>
  <si>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</si>
  <si>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</si>
  <si>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</si>
  <si>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</si>
  <si>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</si>
  <si>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</si>
  <si>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</si>
  <si>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</si>
  <si>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</si>
  <si>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</si>
  <si>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</si>
  <si>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</si>
  <si>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</si>
  <si>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</si>
  <si>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</si>
  <si>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</si>
  <si>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</si>
  <si>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</si>
  <si>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</si>
  <si>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</si>
  <si>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</si>
  <si>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</si>
  <si>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</si>
  <si>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</si>
  <si>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</si>
  <si>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</si>
  <si>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</si>
  <si>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</si>
  <si>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</si>
  <si>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</si>
  <si>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</si>
  <si>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</si>
  <si>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</si>
  <si>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</si>
  <si>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</si>
  <si>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</si>
  <si>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</si>
  <si>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</si>
  <si>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</si>
  <si>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</si>
  <si>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</si>
  <si>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</si>
  <si>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</si>
  <si>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</si>
  <si>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</si>
  <si>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</si>
  <si>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</si>
  <si>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</si>
  <si>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</si>
  <si>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</si>
  <si>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</si>
  <si>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</si>
  <si>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</si>
  <si>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</si>
  <si>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</si>
  <si>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</si>
  <si>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</si>
  <si>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</si>
  <si>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</si>
  <si>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</si>
  <si>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</si>
  <si>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</si>
  <si>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</si>
  <si>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</si>
  <si>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</si>
  <si>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</si>
  <si>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</si>
  <si>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</si>
  <si>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</si>
  <si>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</si>
  <si>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</si>
  <si>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</si>
  <si>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</si>
  <si>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</si>
  <si>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</si>
  <si>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</si>
  <si>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</si>
  <si>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</si>
  <si>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</si>
  <si>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</si>
  <si>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</si>
  <si>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</si>
  <si>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</si>
  <si>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</si>
  <si>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</si>
  <si>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</si>
  <si>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</si>
  <si>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</si>
  <si>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</si>
  <si>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</si>
  <si>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</si>
  <si>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</si>
  <si>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</si>
  <si>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</si>
  <si>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</si>
  <si>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</si>
  <si>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</si>
  <si>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</si>
  <si>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</si>
  <si>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</si>
  <si>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</si>
  <si>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</si>
  <si>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</si>
  <si>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</si>
  <si>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</si>
  <si>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</si>
  <si>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</si>
  <si>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</si>
  <si>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</si>
  <si>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</si>
  <si>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</si>
  <si>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</si>
  <si>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</si>
  <si>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</si>
  <si>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</si>
  <si>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</si>
  <si>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</si>
  <si>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</si>
  <si>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</si>
  <si>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</si>
  <si>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</si>
  <si>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</si>
  <si>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</si>
  <si>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</si>
  <si>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</si>
  <si>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</si>
  <si>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</si>
  <si>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</si>
  <si>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</si>
  <si>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</si>
  <si>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</si>
  <si>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</si>
  <si>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</si>
  <si>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</si>
  <si>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</si>
  <si>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</si>
  <si>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</si>
  <si>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</si>
  <si>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</si>
  <si>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</si>
  <si>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</si>
  <si>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</si>
  <si>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</si>
  <si>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</si>
  <si>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</si>
  <si>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</si>
  <si>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</si>
  <si>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</si>
  <si>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</si>
  <si>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</si>
  <si>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</si>
  <si>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</si>
  <si>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</si>
  <si>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</si>
  <si>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</si>
  <si>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</si>
  <si>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</si>
  <si>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</si>
  <si>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</si>
  <si>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</si>
  <si>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</si>
  <si>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</si>
  <si>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</si>
  <si>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</si>
  <si>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</si>
  <si>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</si>
  <si>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</si>
  <si>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</si>
  <si>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</si>
  <si>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</si>
  <si>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</si>
  <si>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</si>
  <si>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</si>
  <si>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</si>
  <si>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</si>
  <si>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</si>
  <si>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</si>
  <si>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</si>
  <si>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</si>
  <si>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</si>
  <si>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</si>
  <si>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</si>
  <si>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</si>
  <si>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</si>
  <si>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</si>
  <si>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</si>
  <si>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</si>
  <si>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</si>
  <si>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</si>
  <si>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</si>
  <si>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</si>
  <si>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</si>
  <si>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</si>
  <si>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</si>
  <si>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</si>
  <si>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</si>
  <si>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</si>
  <si>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</si>
  <si>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</si>
  <si>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</si>
  <si>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</si>
  <si>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</si>
  <si>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</si>
  <si>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</si>
  <si>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</si>
  <si>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</si>
  <si>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</si>
  <si>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</si>
  <si>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</si>
  <si>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</si>
  <si>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</si>
  <si>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</si>
  <si>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</si>
  <si>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</si>
  <si>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</si>
  <si>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</si>
  <si>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</si>
  <si>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</si>
  <si>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</si>
  <si>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</si>
  <si>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</si>
  <si>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</si>
  <si>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</si>
  <si>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</si>
  <si>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</si>
  <si>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</si>
  <si>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</si>
  <si>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</si>
  <si>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</si>
  <si>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</si>
  <si>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</si>
  <si>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</si>
  <si>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</si>
  <si>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</si>
  <si>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</si>
  <si>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</si>
  <si>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</si>
  <si>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</si>
  <si>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</si>
  <si>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</si>
  <si>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</si>
  <si>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</si>
  <si>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</si>
  <si>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</si>
  <si>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</si>
  <si>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</si>
  <si>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</si>
  <si>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</si>
  <si>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</si>
  <si>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</si>
  <si>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</si>
  <si>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</si>
  <si>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</si>
  <si>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</si>
  <si>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</si>
  <si>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</si>
  <si>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</si>
  <si>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</si>
  <si>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</si>
  <si>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</si>
  <si>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</si>
  <si>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</si>
  <si>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</si>
  <si>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</si>
  <si>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</si>
  <si>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</si>
  <si>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</si>
  <si>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</si>
  <si>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</si>
  <si>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</si>
  <si>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</si>
  <si>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</si>
  <si>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</si>
  <si>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</si>
  <si>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</si>
  <si>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</si>
  <si>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</si>
  <si>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</si>
  <si>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</si>
  <si>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</si>
  <si>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</si>
  <si>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</si>
  <si>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</si>
  <si>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</si>
  <si>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</si>
  <si>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</si>
  <si>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</si>
  <si>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</si>
  <si>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</si>
  <si>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</si>
  <si>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</si>
  <si>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</si>
  <si>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</si>
  <si>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</si>
  <si>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</si>
  <si>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</si>
  <si>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</si>
  <si>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</si>
  <si>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</si>
  <si>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</si>
  <si>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</si>
  <si>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</si>
  <si>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</si>
  <si>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</si>
  <si>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</si>
  <si>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</si>
  <si>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</si>
  <si>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</si>
  <si>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</si>
  <si>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</si>
  <si>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</si>
  <si>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</si>
  <si>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</si>
  <si>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</si>
  <si>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</si>
  <si>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</si>
  <si>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</si>
  <si>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</si>
  <si>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</si>
  <si>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</si>
  <si>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</si>
  <si>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</si>
  <si>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</si>
  <si>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</si>
  <si>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</si>
  <si>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</si>
  <si>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</si>
  <si>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</si>
  <si>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</si>
  <si>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</si>
  <si>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</si>
  <si>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</si>
  <si>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</si>
  <si>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</si>
  <si>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</si>
  <si>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</si>
  <si>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</si>
  <si>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</si>
  <si>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</si>
  <si>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</si>
  <si>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</si>
  <si>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</si>
  <si>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</si>
  <si>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</si>
  <si>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</si>
  <si>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</si>
  <si>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</si>
  <si>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</si>
  <si>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</si>
  <si>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</si>
  <si>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</si>
  <si>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</si>
  <si>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</si>
  <si>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</si>
  <si>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</si>
  <si>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</si>
  <si>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</si>
  <si>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</si>
  <si>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</si>
  <si>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</si>
  <si>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</si>
  <si>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</si>
  <si>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</si>
  <si>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</si>
  <si>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</si>
  <si>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</si>
  <si>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</si>
  <si>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</si>
  <si>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</si>
  <si>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</si>
  <si>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</si>
  <si>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</si>
  <si>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</si>
  <si>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</si>
  <si>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</si>
  <si>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</si>
  <si>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</si>
  <si>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</si>
  <si>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</si>
  <si>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</si>
  <si>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</si>
  <si>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</si>
  <si>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</si>
  <si>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</si>
  <si>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</si>
  <si>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</si>
  <si>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</si>
  <si>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</si>
  <si>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</si>
  <si>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</si>
  <si>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</si>
  <si>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</si>
  <si>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</si>
  <si>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</si>
  <si>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</si>
  <si>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</si>
  <si>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</si>
  <si>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</si>
  <si>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</si>
  <si>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</si>
  <si>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</si>
  <si>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</si>
  <si>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</si>
  <si>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</si>
  <si>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</si>
  <si>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</si>
  <si>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</si>
  <si>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</si>
  <si>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</si>
  <si>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</si>
  <si>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</si>
  <si>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</si>
  <si>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</si>
  <si>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</si>
  <si>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</si>
  <si>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</si>
  <si>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</si>
  <si>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</si>
  <si>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</si>
  <si>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</si>
  <si>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</si>
  <si>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</si>
  <si>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</si>
  <si>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</si>
  <si>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</si>
  <si>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</si>
  <si>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</si>
  <si>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</si>
  <si>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</si>
  <si>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</si>
  <si>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</si>
  <si>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</si>
  <si>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</si>
  <si>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</si>
  <si>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</si>
  <si>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</si>
  <si>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</si>
  <si>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</si>
  <si>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</si>
  <si>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</si>
  <si>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</si>
  <si>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</si>
  <si>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</si>
  <si>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</si>
  <si>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</si>
  <si>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</si>
  <si>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</si>
  <si>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</si>
  <si>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</si>
  <si>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</si>
  <si>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</si>
  <si>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</si>
  <si>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</si>
  <si>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</si>
  <si>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</si>
  <si>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</si>
  <si>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</si>
  <si>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</si>
  <si>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</si>
  <si>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</si>
  <si>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</si>
  <si>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</si>
  <si>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</si>
  <si>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</si>
  <si>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</si>
  <si>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</si>
  <si>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</si>
  <si>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</si>
  <si>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</si>
  <si>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</si>
  <si>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</si>
  <si>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</si>
  <si>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</si>
  <si>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</si>
  <si>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</si>
  <si>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</si>
  <si>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</si>
  <si>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</si>
  <si>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</si>
  <si>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</si>
  <si>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</si>
  <si>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</si>
  <si>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</si>
  <si>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</si>
  <si>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</si>
  <si>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</si>
  <si>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</si>
  <si>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</si>
  <si>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</si>
  <si>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</si>
  <si>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</si>
  <si>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</si>
  <si>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</si>
  <si>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</si>
  <si>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</si>
  <si>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</si>
  <si>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</si>
  <si>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</si>
  <si>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</si>
  <si>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</si>
  <si>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</si>
  <si>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</si>
  <si>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</si>
  <si>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</si>
  <si>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</si>
  <si>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</si>
  <si>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</si>
  <si>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</si>
  <si>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</si>
  <si>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</si>
  <si>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</si>
  <si>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</si>
  <si>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</si>
  <si>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</si>
  <si>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</si>
  <si>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</si>
  <si>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</si>
  <si>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</si>
  <si>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</si>
  <si>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</si>
  <si>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</si>
  <si>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</si>
  <si>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</si>
  <si>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</si>
  <si>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</si>
  <si>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</si>
  <si>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</si>
  <si>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</si>
  <si>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</si>
  <si>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</si>
  <si>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</si>
  <si>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</si>
  <si>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</si>
  <si>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</si>
  <si>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</si>
  <si>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</si>
  <si>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</si>
  <si>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</si>
  <si>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</si>
  <si>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</si>
  <si>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</si>
  <si>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</si>
  <si>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</si>
  <si>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</si>
  <si>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</si>
  <si>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</si>
  <si>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</si>
  <si>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</si>
  <si>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</si>
  <si>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</si>
  <si>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</si>
  <si>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</si>
  <si>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</si>
  <si>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</si>
  <si>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</si>
  <si>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</si>
  <si>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</si>
  <si>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</si>
  <si>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</si>
  <si>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</si>
  <si>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</si>
  <si>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</si>
  <si>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</si>
  <si>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</si>
  <si>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</si>
  <si>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</si>
  <si>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</si>
  <si>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</si>
  <si>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</si>
  <si>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</si>
  <si>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</si>
  <si>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</si>
  <si>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</si>
  <si>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</si>
  <si>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</si>
  <si>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</si>
  <si>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</si>
  <si>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</si>
  <si>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</si>
  <si>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</si>
  <si>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</si>
  <si>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</si>
  <si>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</si>
  <si>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</si>
  <si>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</si>
  <si>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</si>
  <si>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</si>
  <si>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</si>
  <si>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</si>
  <si>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</si>
  <si>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</si>
  <si>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</si>
  <si>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</si>
  <si>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</si>
  <si>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</si>
  <si>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</si>
  <si>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</si>
  <si>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</si>
  <si>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</si>
  <si>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</si>
  <si>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</si>
  <si>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</si>
  <si>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</si>
  <si>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</si>
  <si>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</si>
  <si>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</si>
  <si>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</si>
  <si>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</si>
  <si>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</si>
  <si>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</si>
  <si>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</si>
  <si>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</si>
  <si>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</si>
  <si>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</si>
  <si>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</si>
  <si>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</si>
  <si>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</si>
  <si>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</si>
  <si>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</si>
  <si>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</si>
  <si>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</si>
  <si>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</si>
  <si>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</si>
  <si>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</si>
  <si>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</si>
  <si>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</si>
  <si>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</si>
  <si>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</si>
  <si>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</si>
  <si>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</si>
  <si>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</si>
  <si>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</si>
  <si>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</si>
  <si>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</si>
  <si>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</si>
  <si>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</si>
  <si>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</si>
  <si>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</si>
  <si>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</si>
  <si>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</si>
  <si>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</si>
  <si>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</si>
  <si>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</si>
  <si>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</si>
  <si>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</si>
  <si>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</si>
  <si>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</si>
  <si>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</si>
  <si>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</si>
  <si>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</si>
  <si>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</si>
  <si>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</si>
  <si>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</si>
  <si>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</si>
  <si>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</si>
  <si>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</si>
  <si>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</si>
  <si>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</si>
  <si>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</si>
  <si>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</si>
  <si>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</si>
  <si>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</si>
  <si>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</si>
  <si>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</si>
  <si>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</si>
  <si>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</si>
  <si>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</si>
  <si>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</si>
  <si>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</si>
  <si>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</si>
  <si>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</si>
  <si>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</si>
  <si>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</si>
  <si>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</si>
  <si>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</si>
  <si>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</si>
  <si>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</si>
  <si>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</si>
  <si>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</si>
  <si>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</si>
  <si>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</si>
  <si>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</si>
  <si>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</si>
  <si>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</si>
  <si>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</si>
  <si>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</si>
  <si>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</si>
  <si>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</si>
  <si>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</si>
  <si>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</si>
  <si>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</si>
  <si>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</si>
  <si>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</si>
  <si>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</si>
  <si>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</si>
  <si>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</si>
  <si>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</si>
  <si>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</si>
  <si>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</si>
  <si>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</si>
  <si>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</si>
  <si>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</si>
  <si>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</si>
  <si>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</si>
  <si>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</si>
  <si>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</si>
  <si>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</si>
  <si>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</si>
  <si>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</si>
  <si>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</si>
  <si>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</si>
  <si>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</si>
  <si>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</si>
  <si>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</si>
  <si>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</si>
  <si>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</si>
  <si>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</si>
  <si>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</si>
  <si>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</si>
  <si>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</si>
  <si>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</si>
  <si>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</si>
  <si>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</si>
  <si>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</si>
  <si>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</si>
  <si>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</si>
  <si>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</si>
  <si>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</si>
  <si>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</si>
  <si>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</si>
  <si>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</si>
  <si>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</si>
  <si>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</si>
  <si>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</si>
  <si>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</si>
  <si>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</si>
  <si>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</si>
  <si>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</si>
  <si>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</si>
  <si>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</si>
  <si>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</si>
  <si>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</si>
  <si>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</si>
  <si>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</si>
  <si>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</si>
  <si>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</si>
  <si>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</si>
  <si>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</si>
  <si>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</si>
  <si>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</si>
  <si>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</si>
  <si>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</si>
  <si>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</si>
  <si>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</si>
  <si>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</si>
  <si>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</si>
  <si>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</si>
  <si>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</si>
  <si>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</si>
  <si>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</si>
  <si>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</si>
  <si>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</si>
  <si>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</si>
  <si>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</si>
  <si>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</si>
  <si>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</si>
  <si>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</si>
  <si>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</si>
  <si>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</si>
  <si>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</si>
  <si>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</si>
  <si>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</si>
  <si>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</si>
  <si>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</si>
  <si>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</si>
  <si>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</si>
  <si>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</si>
  <si>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</si>
  <si>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</si>
  <si>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</si>
  <si>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</si>
  <si>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</si>
  <si>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</si>
  <si>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</si>
  <si>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</si>
  <si>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</si>
  <si>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</si>
  <si>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</si>
  <si>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</si>
  <si>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</si>
  <si>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</si>
  <si>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</si>
  <si>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</si>
  <si>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</si>
  <si>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</si>
  <si>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</si>
  <si>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</si>
  <si>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</si>
  <si>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</si>
  <si>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</si>
  <si>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</si>
  <si>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</si>
  <si>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</si>
  <si>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</si>
  <si>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</si>
  <si>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</si>
  <si>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</si>
  <si>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</si>
  <si>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</si>
  <si>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</si>
  <si>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</si>
  <si>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</si>
  <si>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</si>
  <si>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</si>
  <si>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</si>
  <si>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</si>
  <si>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</si>
  <si>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</si>
  <si>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</si>
  <si>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</si>
  <si>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</si>
  <si>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</si>
  <si>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</si>
  <si>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</si>
  <si>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</si>
  <si>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</si>
  <si>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</si>
  <si>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</si>
  <si>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</si>
  <si>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</si>
  <si>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</si>
  <si>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</si>
  <si>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</si>
  <si>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</si>
  <si>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</si>
  <si>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</si>
  <si>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</si>
  <si>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</si>
  <si>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</si>
  <si>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</si>
  <si>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</si>
  <si>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</si>
  <si>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</si>
  <si>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</si>
  <si>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</si>
  <si>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</si>
  <si>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</si>
  <si>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</si>
  <si>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</si>
  <si>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</si>
  <si>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</si>
  <si>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</si>
  <si>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</si>
  <si>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</si>
  <si>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</si>
  <si>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</si>
  <si>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</si>
  <si>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</si>
  <si>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</si>
  <si>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</si>
  <si>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</si>
  <si>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</si>
  <si>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</si>
  <si>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</si>
  <si>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</si>
  <si>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</si>
  <si>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</si>
  <si>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</si>
  <si>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</si>
  <si>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</si>
  <si>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</si>
  <si>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</si>
  <si>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</si>
  <si>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</si>
  <si>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</si>
  <si>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</si>
  <si>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</si>
  <si>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</si>
  <si>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</si>
  <si>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</si>
  <si>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</si>
  <si>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</si>
  <si>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</si>
  <si>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</si>
  <si>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</si>
  <si>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</si>
  <si>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</si>
  <si>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</si>
  <si>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</si>
  <si>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</si>
  <si>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</si>
  <si>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</si>
  <si>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</si>
  <si>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</si>
  <si>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</si>
  <si>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</si>
  <si>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</si>
  <si>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</si>
  <si>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</si>
  <si>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</si>
  <si>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</si>
  <si>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</si>
  <si>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</si>
  <si>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</si>
  <si>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</si>
  <si>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</si>
  <si>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</si>
  <si>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</si>
  <si>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</si>
  <si>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</si>
  <si>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</si>
  <si>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</si>
  <si>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</si>
  <si>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</si>
  <si>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</si>
  <si>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</si>
  <si>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</si>
  <si>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</si>
  <si>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</si>
  <si>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</si>
  <si>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</si>
  <si>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</si>
  <si>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</si>
  <si>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</si>
  <si>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</si>
  <si>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</si>
  <si>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</si>
  <si>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</si>
  <si>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</si>
  <si>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</si>
  <si>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</si>
  <si>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</si>
  <si>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</si>
  <si>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</si>
  <si>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</si>
  <si>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</si>
  <si>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</si>
  <si>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</si>
  <si>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</si>
  <si>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</si>
  <si>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</si>
  <si>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</si>
  <si>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</si>
  <si>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</si>
  <si>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</si>
  <si>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</si>
  <si>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</si>
  <si>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</si>
  <si>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</si>
  <si>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</si>
  <si>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</si>
  <si>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</si>
  <si>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</si>
  <si>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</si>
  <si>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</si>
  <si>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</si>
  <si>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</si>
  <si>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</si>
  <si>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</si>
  <si>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</si>
  <si>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</si>
  <si>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</si>
  <si>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</si>
  <si>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</si>
  <si>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</si>
  <si>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</si>
  <si>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</si>
  <si>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</si>
  <si>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</si>
  <si>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</si>
  <si>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</si>
  <si>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</si>
  <si>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</si>
  <si>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</si>
  <si>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</si>
  <si>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</si>
  <si>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</si>
  <si>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</si>
  <si>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</si>
  <si>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</si>
  <si>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</si>
  <si>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</si>
  <si>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</si>
  <si>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</si>
  <si>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</si>
  <si>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</si>
  <si>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</si>
  <si>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</si>
  <si>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</si>
  <si>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</si>
  <si>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</si>
  <si>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</si>
  <si>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</si>
  <si>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</si>
  <si>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</si>
  <si>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</si>
  <si>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</si>
  <si>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</si>
  <si>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</si>
  <si>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</si>
  <si>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</si>
  <si>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</si>
  <si>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</si>
  <si>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</si>
  <si>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</si>
  <si>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</si>
  <si>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</si>
  <si>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</si>
  <si>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</si>
  <si>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</si>
  <si>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</si>
  <si>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</si>
  <si>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</si>
  <si>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</si>
  <si>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</si>
  <si>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</si>
  <si>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</si>
  <si>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</si>
  <si>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</si>
  <si>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</si>
  <si>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</si>
  <si>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</si>
  <si>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</si>
  <si>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</si>
  <si>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</si>
  <si>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</si>
  <si>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</si>
  <si>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</si>
  <si>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</si>
  <si>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</si>
  <si>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</si>
  <si>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</si>
  <si>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</si>
  <si>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</si>
  <si>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</si>
  <si>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</si>
  <si>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</si>
  <si>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</si>
  <si>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</si>
  <si>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</si>
  <si>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</si>
  <si>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</si>
  <si>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</si>
  <si>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</si>
  <si>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</si>
  <si>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</si>
  <si>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</si>
  <si>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</si>
  <si>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</si>
  <si>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</si>
  <si>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</si>
  <si>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</si>
  <si>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</si>
  <si>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</si>
  <si>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</si>
  <si>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</si>
  <si>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</si>
  <si>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</si>
  <si>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</si>
  <si>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</si>
  <si>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</si>
  <si>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</si>
  <si>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</si>
  <si>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</si>
  <si>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</si>
  <si>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</si>
  <si>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</si>
  <si>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</si>
  <si>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</si>
  <si>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</si>
  <si>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</si>
  <si>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</si>
  <si>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</si>
  <si>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</si>
  <si>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</si>
  <si>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</si>
  <si>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</si>
  <si>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</si>
  <si>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</si>
  <si>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</si>
  <si>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</si>
  <si>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</si>
  <si>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</si>
  <si>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</si>
  <si>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</si>
  <si>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</si>
  <si>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</si>
  <si>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</si>
  <si>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</si>
  <si>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</si>
  <si>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</si>
  <si>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</si>
  <si>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</si>
  <si>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</si>
  <si>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</si>
  <si>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</si>
  <si>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</si>
  <si>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</si>
  <si>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</si>
  <si>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</si>
  <si>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</si>
  <si>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</si>
  <si>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</si>
  <si>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</si>
  <si>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</si>
  <si>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</si>
  <si>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</si>
  <si>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</si>
  <si>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</si>
  <si>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</si>
  <si>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</si>
  <si>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</si>
  <si>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</si>
  <si>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</si>
  <si>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</si>
  <si>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</si>
  <si>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</si>
  <si>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</si>
  <si>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</si>
  <si>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</si>
  <si>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</si>
  <si>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</si>
  <si>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</si>
  <si>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</si>
  <si>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</si>
  <si>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</si>
  <si>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</si>
  <si>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</si>
  <si>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</si>
  <si>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</si>
  <si>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</si>
  <si>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</si>
  <si>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</si>
  <si>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</si>
  <si>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</si>
  <si>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</si>
  <si>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</si>
  <si>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</si>
  <si>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</si>
  <si>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</si>
  <si>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</si>
  <si>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</si>
  <si>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</si>
  <si>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</si>
  <si>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</si>
  <si>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</si>
  <si>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</si>
  <si>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</si>
  <si>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</si>
  <si>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</si>
  <si>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</si>
  <si>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</si>
  <si>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</si>
  <si>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</si>
  <si>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</si>
  <si>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</si>
  <si>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</si>
  <si>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</si>
  <si>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</si>
  <si>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</si>
  <si>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</si>
  <si>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</si>
  <si>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</si>
  <si>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</si>
  <si>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</si>
  <si>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</si>
  <si>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</si>
  <si>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</si>
  <si>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</si>
  <si>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</si>
  <si>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</si>
  <si>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</si>
  <si>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</si>
  <si>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</si>
  <si>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</si>
  <si>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</si>
  <si>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</si>
  <si>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</si>
  <si>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</si>
  <si>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</si>
  <si>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</si>
  <si>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</si>
  <si>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</si>
  <si>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</si>
  <si>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</si>
  <si>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</si>
  <si>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</si>
  <si>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</si>
  <si>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</si>
  <si>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</si>
  <si>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</si>
  <si>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</si>
  <si>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</si>
  <si>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</si>
  <si>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</si>
  <si>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</si>
  <si>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</si>
  <si>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</si>
  <si>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</si>
  <si>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</si>
  <si>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</si>
  <si>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</si>
  <si>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</si>
  <si>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</si>
  <si>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</si>
  <si>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</si>
  <si>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</si>
  <si>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</si>
  <si>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</si>
  <si>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</si>
  <si>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</si>
  <si>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</si>
  <si>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</si>
  <si>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</si>
  <si>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</si>
  <si>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</si>
  <si>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</si>
  <si>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</si>
  <si>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</si>
  <si>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</si>
  <si>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</si>
  <si>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</si>
  <si>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</si>
  <si>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</si>
  <si>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</si>
  <si>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</si>
  <si>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</si>
  <si>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</si>
  <si>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</si>
  <si>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</si>
  <si>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</si>
  <si>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</si>
  <si>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</si>
  <si>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</si>
  <si>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</si>
  <si>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</si>
  <si>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</si>
  <si>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</si>
  <si>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</si>
  <si>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</si>
  <si>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</si>
  <si>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</si>
  <si>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</si>
  <si>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</si>
  <si>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</si>
  <si>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</si>
  <si>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</si>
  <si>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</si>
  <si>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</si>
  <si>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</si>
  <si>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</si>
  <si>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</si>
  <si>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</si>
  <si>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</si>
  <si>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</si>
  <si>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</si>
  <si>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</si>
  <si>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</si>
  <si>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</si>
  <si>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</si>
  <si>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</si>
  <si>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</si>
  <si>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</si>
  <si>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</si>
  <si>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</si>
  <si>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</si>
  <si>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</si>
  <si>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</si>
  <si>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</si>
  <si>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</si>
  <si>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</si>
  <si>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</si>
  <si>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</si>
  <si>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</si>
  <si>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</si>
  <si>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</si>
  <si>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</si>
  <si>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</si>
  <si>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</si>
  <si>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</si>
  <si>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</si>
  <si>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</si>
  <si>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</si>
  <si>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</si>
  <si>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</si>
  <si>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</si>
  <si>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</si>
  <si>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</si>
  <si>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</si>
  <si>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</si>
  <si>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</si>
  <si>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</si>
  <si>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</si>
  <si>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</si>
  <si>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</si>
  <si>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</si>
  <si>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</si>
  <si>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</si>
  <si>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</si>
  <si>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</si>
  <si>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</si>
  <si>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</si>
  <si>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</si>
  <si>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</si>
  <si>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</si>
  <si>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</si>
  <si>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</si>
  <si>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</si>
  <si>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</si>
  <si>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</si>
  <si>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</si>
  <si>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</si>
  <si>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</si>
  <si>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</si>
  <si>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</si>
  <si>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</si>
  <si>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</si>
  <si>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</si>
  <si>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</si>
  <si>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</si>
  <si>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</si>
  <si>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</si>
  <si>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</si>
  <si>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</si>
  <si>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</si>
  <si>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</si>
  <si>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</si>
  <si>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</si>
  <si>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</si>
  <si>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</si>
  <si>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</si>
  <si>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</si>
  <si>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</si>
  <si>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</si>
  <si>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</si>
  <si>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</si>
  <si>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</si>
  <si>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</si>
  <si>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</si>
  <si>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</si>
  <si>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</si>
  <si>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</si>
  <si>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</si>
  <si>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</si>
  <si>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</si>
  <si>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</si>
  <si>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</si>
  <si>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</si>
  <si>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</si>
  <si>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</si>
  <si>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</si>
  <si>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</si>
  <si>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</si>
  <si>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</si>
  <si>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</si>
  <si>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</si>
  <si>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</si>
  <si>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</si>
  <si>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</si>
  <si>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</si>
  <si>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</si>
  <si>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</si>
  <si>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</si>
  <si>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</si>
  <si>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</si>
  <si>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</si>
  <si>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</si>
  <si>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</si>
  <si>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</si>
  <si>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</si>
  <si>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</si>
  <si>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</si>
  <si>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</si>
  <si>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</si>
  <si>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</si>
  <si>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</si>
  <si>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</si>
  <si>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</si>
  <si>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</si>
  <si>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</si>
  <si>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</si>
  <si>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</si>
  <si>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</si>
  <si>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</si>
  <si>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</si>
  <si>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</si>
  <si>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</si>
  <si>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</si>
  <si>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</si>
  <si>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</si>
  <si>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</si>
  <si>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</si>
  <si>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</si>
  <si>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</si>
  <si>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</si>
  <si>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</si>
  <si>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</si>
  <si>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</si>
  <si>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</si>
  <si>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</si>
  <si>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</si>
  <si>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</si>
  <si>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</si>
  <si>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</si>
  <si>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</si>
  <si>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</si>
  <si>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</si>
  <si>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</si>
  <si>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</si>
  <si>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</si>
  <si>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</si>
  <si>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</si>
  <si>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</si>
  <si>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</si>
  <si>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</si>
  <si>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</si>
  <si>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</si>
  <si>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</si>
  <si>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</si>
  <si>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</si>
  <si>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</si>
  <si>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</si>
  <si>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</si>
  <si>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</si>
  <si>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</si>
  <si>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</si>
  <si>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</si>
  <si>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</si>
  <si>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</si>
  <si>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</si>
  <si>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</si>
  <si>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</si>
  <si>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</si>
  <si>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</si>
  <si>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</si>
  <si>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</si>
  <si>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</si>
  <si>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</si>
  <si>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</si>
  <si>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</si>
  <si>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</si>
  <si>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</si>
  <si>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</si>
  <si>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</si>
  <si>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</si>
  <si>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</si>
  <si>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</si>
  <si>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</si>
  <si>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</si>
  <si>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</si>
  <si>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</si>
  <si>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</si>
  <si>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</si>
  <si>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</si>
  <si>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</si>
  <si>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</si>
  <si>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</si>
  <si>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</si>
  <si>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</si>
  <si>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</si>
  <si>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</si>
  <si>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</si>
  <si>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</si>
  <si>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</si>
  <si>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</si>
  <si>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</si>
  <si>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</si>
  <si>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</si>
  <si>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</si>
  <si>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</si>
  <si>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</si>
  <si>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</si>
  <si>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</si>
  <si>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</si>
  <si>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</si>
  <si>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</si>
  <si>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</si>
  <si>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</si>
  <si>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</si>
  <si>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</si>
  <si>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</si>
  <si>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</si>
  <si>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</si>
  <si>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</si>
  <si>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</si>
  <si>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</si>
  <si>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</si>
  <si>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</si>
  <si>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</si>
  <si>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</si>
  <si>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</si>
  <si>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</si>
  <si>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</si>
  <si>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</si>
  <si>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</si>
  <si>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</si>
  <si>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</si>
  <si>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</si>
  <si>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</si>
  <si>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</si>
  <si>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</si>
  <si>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</si>
  <si>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</si>
  <si>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</si>
  <si>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</si>
  <si>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</si>
  <si>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</si>
  <si>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</si>
  <si>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</si>
  <si>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</si>
  <si>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</si>
  <si>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</si>
  <si>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</si>
  <si>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</si>
  <si>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</si>
  <si>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</si>
  <si>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</si>
  <si>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</si>
  <si>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</si>
  <si>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</si>
  <si>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</si>
  <si>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</si>
  <si>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</si>
  <si>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</si>
  <si>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</si>
  <si>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</si>
  <si>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</si>
  <si>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</si>
  <si>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</si>
  <si>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</si>
  <si>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</si>
  <si>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</si>
  <si>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</si>
  <si>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</si>
  <si>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</si>
  <si>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</si>
  <si>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</si>
  <si>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</si>
  <si>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</si>
  <si>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</si>
  <si>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</si>
  <si>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</si>
  <si>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</si>
  <si>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</si>
  <si>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</si>
  <si>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</si>
  <si>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</si>
  <si>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</si>
  <si>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</si>
  <si>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</si>
  <si>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</si>
  <si>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</si>
  <si>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</si>
  <si>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</si>
  <si>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</si>
  <si>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</si>
  <si>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</si>
  <si>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</si>
  <si>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</si>
  <si>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</si>
  <si>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</si>
  <si>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</si>
  <si>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</si>
  <si>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</si>
  <si>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</si>
  <si>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</si>
  <si>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</si>
  <si>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</si>
  <si>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</si>
  <si>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</si>
  <si>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</si>
  <si>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</si>
  <si>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</si>
  <si>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</si>
  <si>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</si>
  <si>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</si>
  <si>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</si>
  <si>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</si>
  <si>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</si>
  <si>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</si>
  <si>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</si>
  <si>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</si>
  <si>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</si>
  <si>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</si>
  <si>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</si>
  <si>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</si>
  <si>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</si>
  <si>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</si>
  <si>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</si>
  <si>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</si>
  <si>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</si>
  <si>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</si>
  <si>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</si>
  <si>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</si>
  <si>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</si>
  <si>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</si>
  <si>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</si>
  <si>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</si>
  <si>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</si>
  <si>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</si>
  <si>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</si>
  <si>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</si>
  <si>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</si>
  <si>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</si>
  <si>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</si>
  <si>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</si>
  <si>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</si>
  <si>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</si>
  <si>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</si>
  <si>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</si>
  <si>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</si>
  <si>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</si>
  <si>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</si>
  <si>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</si>
  <si>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</si>
  <si>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</si>
  <si>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</si>
  <si>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</si>
  <si>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</si>
  <si>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</si>
  <si>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</si>
  <si>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</si>
  <si>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</si>
  <si>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</si>
  <si>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</si>
  <si>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</si>
  <si>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</si>
  <si>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</si>
  <si>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</si>
  <si>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</si>
  <si>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</si>
  <si>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</si>
  <si>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</si>
  <si>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</si>
  <si>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</si>
  <si>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</si>
  <si>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</si>
  <si>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</si>
  <si>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</si>
  <si>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</si>
  <si>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</si>
  <si>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</si>
  <si>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</si>
  <si>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</si>
  <si>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</si>
  <si>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</si>
  <si>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</si>
  <si>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</si>
  <si>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</si>
  <si>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</si>
  <si>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</si>
  <si>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</si>
  <si>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</si>
  <si>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</si>
  <si>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</si>
  <si>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</si>
  <si>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</si>
  <si>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</si>
  <si>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</si>
  <si>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</si>
  <si>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</si>
  <si>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</si>
  <si>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</si>
  <si>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</si>
  <si>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</si>
  <si>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</si>
  <si>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</si>
  <si>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</si>
  <si>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</si>
  <si>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</si>
  <si>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</si>
  <si>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</si>
  <si>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</si>
  <si>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</si>
  <si>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</si>
  <si>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</si>
  <si>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</si>
  <si>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</si>
  <si>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</si>
  <si>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</si>
  <si>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</si>
  <si>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</si>
  <si>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</si>
  <si>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</si>
  <si>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</si>
  <si>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</si>
  <si>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</si>
  <si>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</si>
  <si>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</si>
  <si>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</si>
  <si>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</si>
  <si>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</si>
  <si>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</si>
  <si>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</si>
  <si>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</si>
  <si>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</si>
  <si>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</si>
  <si>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</si>
  <si>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</si>
  <si>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</si>
  <si>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</si>
  <si>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</si>
  <si>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</si>
  <si>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</si>
  <si>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</si>
  <si>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</si>
  <si>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</si>
  <si>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</si>
  <si>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</si>
  <si>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</si>
  <si>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</si>
  <si>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</si>
  <si>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</si>
  <si>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</si>
  <si>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</si>
  <si>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</si>
  <si>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</si>
  <si>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</si>
  <si>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</si>
  <si>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</si>
  <si>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</si>
  <si>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</si>
  <si>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</si>
  <si>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</si>
  <si>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</si>
  <si>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</si>
  <si>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</si>
  <si>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</si>
  <si>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</si>
  <si>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</si>
  <si>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</si>
  <si>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</si>
  <si>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</si>
  <si>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</si>
  <si>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</si>
  <si>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</si>
  <si>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</si>
  <si>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</si>
  <si>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</si>
  <si>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</si>
  <si>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</si>
  <si>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</si>
  <si>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</si>
  <si>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</si>
  <si>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</si>
  <si>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</si>
  <si>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</si>
  <si>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</si>
  <si>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</si>
  <si>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</si>
  <si>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</si>
  <si>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</si>
  <si>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</si>
  <si>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</si>
  <si>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</si>
  <si>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</si>
  <si>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</si>
  <si>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</si>
  <si>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</si>
  <si>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</si>
  <si>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</si>
  <si>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</si>
  <si>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</si>
  <si>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</si>
  <si>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</si>
  <si>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</si>
  <si>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</si>
  <si>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</si>
  <si>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</si>
  <si>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</si>
  <si>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</si>
  <si>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</si>
  <si>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</si>
  <si>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</si>
  <si>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</si>
  <si>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</si>
  <si>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</si>
  <si>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</si>
  <si>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</si>
  <si>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</si>
  <si>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</si>
  <si>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</si>
  <si>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</si>
  <si>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</si>
  <si>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</si>
  <si>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</si>
  <si>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</si>
  <si>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</si>
  <si>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</si>
  <si>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</si>
  <si>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</si>
  <si>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</si>
  <si>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</si>
  <si>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</si>
  <si>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</si>
  <si>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</si>
  <si>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</si>
  <si>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</si>
  <si>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</si>
  <si>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</si>
  <si>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</si>
  <si>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</si>
  <si>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</si>
  <si>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</si>
  <si>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</si>
  <si>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</si>
  <si>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</si>
  <si>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</si>
  <si>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</si>
  <si>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</si>
  <si>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</si>
  <si>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</si>
  <si>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</si>
  <si>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</si>
  <si>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</si>
  <si>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</si>
  <si>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</si>
  <si>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</si>
  <si>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</si>
  <si>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</si>
  <si>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</si>
  <si>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</si>
  <si>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</si>
  <si>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</si>
  <si>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</si>
  <si>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</si>
  <si>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</si>
  <si>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</si>
  <si>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</si>
  <si>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</si>
  <si>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</si>
  <si>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</si>
  <si>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</si>
  <si>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</si>
  <si>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</si>
  <si>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</si>
  <si>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</si>
  <si>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</si>
  <si>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</si>
  <si>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</si>
  <si>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</si>
  <si>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</si>
  <si>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</si>
  <si>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</si>
  <si>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</si>
  <si>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</si>
  <si>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</si>
  <si>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</si>
  <si>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</si>
  <si>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</si>
  <si>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</si>
  <si>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</si>
  <si>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</si>
  <si>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</si>
  <si>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</si>
  <si>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</si>
  <si>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</si>
  <si>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</si>
  <si>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</si>
  <si>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</si>
  <si>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</si>
  <si>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</si>
  <si>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</si>
  <si>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</si>
  <si>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</si>
  <si>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</si>
  <si>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</si>
  <si>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</si>
  <si>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</si>
  <si>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</si>
  <si>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</si>
  <si>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</si>
  <si>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</si>
  <si>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</si>
  <si>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</si>
  <si>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</si>
  <si>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</si>
  <si>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</si>
  <si>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</si>
  <si>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</si>
  <si>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</si>
  <si>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</si>
  <si>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</si>
  <si>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</si>
  <si>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</si>
  <si>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</si>
  <si>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</si>
  <si>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</si>
  <si>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</si>
  <si>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</si>
  <si>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</si>
  <si>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</si>
  <si>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</si>
  <si>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</si>
  <si>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</si>
  <si>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</si>
  <si>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</si>
  <si>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</si>
  <si>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</si>
  <si>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</si>
  <si>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</si>
  <si>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</si>
  <si>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</si>
  <si>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</si>
  <si>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</si>
  <si>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</si>
  <si>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</si>
  <si>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</si>
  <si>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</si>
  <si>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</si>
  <si>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</si>
  <si>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</si>
  <si>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</si>
  <si>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</si>
  <si>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</si>
  <si>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</si>
  <si>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</si>
  <si>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</si>
  <si>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</si>
  <si>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</si>
  <si>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</si>
  <si>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</si>
  <si>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</si>
  <si>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</si>
  <si>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</si>
  <si>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</si>
  <si>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</si>
  <si>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</si>
  <si>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</si>
  <si>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</si>
  <si>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</si>
  <si>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</si>
  <si>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</si>
  <si>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</si>
  <si>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</si>
  <si>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</si>
  <si>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</si>
  <si>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</si>
  <si>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</si>
  <si>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</si>
  <si>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</si>
  <si>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</si>
  <si>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</si>
  <si>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</si>
  <si>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</si>
  <si>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</si>
  <si>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</si>
  <si>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</si>
  <si>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</si>
  <si>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</si>
  <si>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</si>
  <si>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</si>
  <si>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</si>
  <si>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</si>
  <si>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</si>
  <si>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</si>
  <si>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</si>
  <si>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</si>
  <si>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</si>
  <si>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</si>
  <si>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</si>
  <si>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</si>
  <si>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</si>
  <si>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</si>
  <si>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</si>
  <si>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</si>
  <si>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</si>
  <si>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</si>
  <si>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</si>
  <si>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</si>
  <si>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</si>
  <si>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</si>
  <si>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</si>
  <si>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</si>
  <si>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</si>
  <si>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</si>
  <si>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</si>
  <si>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</si>
  <si>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</si>
  <si>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</si>
  <si>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</si>
  <si>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</si>
  <si>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</si>
  <si>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</si>
  <si>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</si>
  <si>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</si>
  <si>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</si>
  <si>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</si>
  <si>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</si>
  <si>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</si>
  <si>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</si>
  <si>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</si>
  <si>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</si>
  <si>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</si>
  <si>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</si>
  <si>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</si>
  <si>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</si>
  <si>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</si>
  <si>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</si>
  <si>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</si>
  <si>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</si>
  <si>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</si>
  <si>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</si>
  <si>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</si>
  <si>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</si>
  <si>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</si>
  <si>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</si>
  <si>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</si>
  <si>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</si>
  <si>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</si>
  <si>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</si>
  <si>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</si>
  <si>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</si>
  <si>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</si>
  <si>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</si>
  <si>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</si>
  <si>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</si>
  <si>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</si>
  <si>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</si>
  <si>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</si>
  <si>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</si>
  <si>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</si>
  <si>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</si>
  <si>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</si>
  <si>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</si>
  <si>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</si>
  <si>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</si>
  <si>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</si>
  <si>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</si>
  <si>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</si>
  <si>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</si>
  <si>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</si>
  <si>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</si>
  <si>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</si>
  <si>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</si>
  <si>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</si>
  <si>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</si>
  <si>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</si>
  <si>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</si>
  <si>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</si>
  <si>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</si>
  <si>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</si>
  <si>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</si>
  <si>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</si>
  <si>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</si>
  <si>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</si>
  <si>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</si>
  <si>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</si>
  <si>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</si>
  <si>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</si>
  <si>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</si>
  <si>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</si>
  <si>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</si>
  <si>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</si>
  <si>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</si>
  <si>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</si>
  <si>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</si>
  <si>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</si>
  <si>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</si>
  <si>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</si>
  <si>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</si>
  <si>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</si>
  <si>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</si>
  <si>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</si>
  <si>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</si>
  <si>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</si>
  <si>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</si>
  <si>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</si>
  <si>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</si>
  <si>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</si>
  <si>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</si>
  <si>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</si>
  <si>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</si>
  <si>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</si>
  <si>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</si>
  <si>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</si>
  <si>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</si>
  <si>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</si>
  <si>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</si>
  <si>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</si>
  <si>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</si>
  <si>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</si>
  <si>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</si>
  <si>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</si>
  <si>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</si>
  <si>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</si>
  <si>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</si>
  <si>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</si>
  <si>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</si>
  <si>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</si>
  <si>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</si>
  <si>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</si>
  <si>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</si>
  <si>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</si>
  <si>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</si>
  <si>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</si>
  <si>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</si>
  <si>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</si>
  <si>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</si>
  <si>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</si>
  <si>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</si>
  <si>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</si>
  <si>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</si>
  <si>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</si>
  <si>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</si>
  <si>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</si>
  <si>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</si>
  <si>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</si>
  <si>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</si>
  <si>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</si>
  <si>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</si>
  <si>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</si>
  <si>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</si>
  <si>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</si>
  <si>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</si>
  <si>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</si>
  <si>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</si>
  <si>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</si>
  <si>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</si>
  <si>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</si>
  <si>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</si>
  <si>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</si>
  <si>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</si>
  <si>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</si>
  <si>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</si>
  <si>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</si>
  <si>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</si>
  <si>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</si>
  <si>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</si>
  <si>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</si>
  <si>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</si>
  <si>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</si>
  <si>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</si>
  <si>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</si>
  <si>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</si>
  <si>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</si>
  <si>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</si>
  <si>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</si>
  <si>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</si>
  <si>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</si>
  <si>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</si>
  <si>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</si>
  <si>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</si>
  <si>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</si>
  <si>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</si>
  <si>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</si>
  <si>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</si>
  <si>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</si>
  <si>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</si>
  <si>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</si>
  <si>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</si>
  <si>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</si>
  <si>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</si>
  <si>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</si>
  <si>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</si>
  <si>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</si>
  <si>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</si>
  <si>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</si>
  <si>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</si>
  <si>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</si>
  <si>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</si>
  <si>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</si>
  <si>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</si>
  <si>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</si>
  <si>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</si>
  <si>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</si>
  <si>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</si>
  <si>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</si>
  <si>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</si>
  <si>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</si>
  <si>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</si>
  <si>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</si>
  <si>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</si>
  <si>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</si>
  <si>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</si>
  <si>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</si>
  <si>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</si>
  <si>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</si>
  <si>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</si>
  <si>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</si>
  <si>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</si>
  <si>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</si>
  <si>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</si>
  <si>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</si>
  <si>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</si>
  <si>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</si>
  <si>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</si>
  <si>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</si>
  <si>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</si>
  <si>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</si>
  <si>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</si>
  <si>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</si>
  <si>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</si>
  <si>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</si>
  <si>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</si>
  <si>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</si>
  <si>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</si>
  <si>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</si>
  <si>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</si>
  <si>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</si>
  <si>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</si>
  <si>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</si>
  <si>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</si>
  <si>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</si>
  <si>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</si>
  <si>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</si>
  <si>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</si>
  <si>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</si>
  <si>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</si>
  <si>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</si>
  <si>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</si>
  <si>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</si>
  <si>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</si>
  <si>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</si>
  <si>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</si>
  <si>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</si>
  <si>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</si>
  <si>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</si>
  <si>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</si>
  <si>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</si>
  <si>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</si>
  <si>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</si>
  <si>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</si>
  <si>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</si>
  <si>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</si>
  <si>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</si>
  <si>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</si>
  <si>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</si>
  <si>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</si>
  <si>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</si>
  <si>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</si>
  <si>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</si>
  <si>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</si>
  <si>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</si>
  <si>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</si>
  <si>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</si>
  <si>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</si>
  <si>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</si>
  <si>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</si>
  <si>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</si>
  <si>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</si>
  <si>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</si>
  <si>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</si>
  <si>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</si>
  <si>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</si>
  <si>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</si>
  <si>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</si>
  <si>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</si>
  <si>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</si>
  <si>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</si>
  <si>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</si>
  <si>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</si>
  <si>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</si>
  <si>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</si>
  <si>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</si>
  <si>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</si>
  <si>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</si>
  <si>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</si>
  <si>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</si>
  <si>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</si>
  <si>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</si>
  <si>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</si>
  <si>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</si>
  <si>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</si>
  <si>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</si>
  <si>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</si>
  <si>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</si>
  <si>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</si>
  <si>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</si>
  <si>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</si>
  <si>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</si>
  <si>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</si>
  <si>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</si>
  <si>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</si>
  <si>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</si>
  <si>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</si>
  <si>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</si>
  <si>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</si>
  <si>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</si>
  <si>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</si>
  <si>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</si>
  <si>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</si>
  <si>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</si>
  <si>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</si>
  <si>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</si>
  <si>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</si>
  <si>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</si>
  <si>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</si>
  <si>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</si>
  <si>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</si>
  <si>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</si>
  <si>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</si>
  <si>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</si>
  <si>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</si>
  <si>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</si>
  <si>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</si>
  <si>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</si>
  <si>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</si>
  <si>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</si>
  <si>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</si>
  <si>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</si>
  <si>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</si>
  <si>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</si>
  <si>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</si>
  <si>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</si>
  <si>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</si>
  <si>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</si>
  <si>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</si>
  <si>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</si>
  <si>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</si>
  <si>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</si>
  <si>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</si>
  <si>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</si>
  <si>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</si>
  <si>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</si>
  <si>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</si>
  <si>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</si>
  <si>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</si>
  <si>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</si>
  <si>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</si>
  <si>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</si>
  <si>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</si>
  <si>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</si>
  <si>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</si>
  <si>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</si>
  <si>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</si>
  <si>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</si>
  <si>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</si>
  <si>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</si>
  <si>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</si>
  <si>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</si>
  <si>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</si>
  <si>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</si>
  <si>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</si>
  <si>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</si>
  <si>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</si>
  <si>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</si>
  <si>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</si>
  <si>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</si>
  <si>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</si>
  <si>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</si>
  <si>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</si>
  <si>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</si>
  <si>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</si>
  <si>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</si>
  <si>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</si>
  <si>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</si>
  <si>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</si>
  <si>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</si>
  <si>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</si>
  <si>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</si>
  <si>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</si>
  <si>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</si>
  <si>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</si>
  <si>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</si>
  <si>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</si>
  <si>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</si>
  <si>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</si>
  <si>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</si>
  <si>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</si>
  <si>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</si>
  <si>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</si>
  <si>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</si>
  <si>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</si>
  <si>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</si>
  <si>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</si>
  <si>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</si>
  <si>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</si>
  <si>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</si>
  <si>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</si>
  <si>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</si>
  <si>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</si>
  <si>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</si>
  <si>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</si>
  <si>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</si>
  <si>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</si>
  <si>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</si>
  <si>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</si>
  <si>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</si>
  <si>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</si>
  <si>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</si>
  <si>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</si>
  <si>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</si>
  <si>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</si>
  <si>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</si>
  <si>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</si>
  <si>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</si>
  <si>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</si>
  <si>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</si>
  <si>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</si>
  <si>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</si>
  <si>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</si>
  <si>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</si>
  <si>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</si>
  <si>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</si>
  <si>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</si>
  <si>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</si>
  <si>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</si>
  <si>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</si>
  <si>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</si>
  <si>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</si>
  <si>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</si>
  <si>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</si>
  <si>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</si>
  <si>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</si>
  <si>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</si>
  <si>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</si>
  <si>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</si>
  <si>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</si>
  <si>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</si>
  <si>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</si>
  <si>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</si>
  <si>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</si>
  <si>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</si>
  <si>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</si>
  <si>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</si>
  <si>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</si>
  <si>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</si>
  <si>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</si>
  <si>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</si>
  <si>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</si>
  <si>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</si>
  <si>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</si>
  <si>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</si>
  <si>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</si>
  <si>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</si>
  <si>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</si>
  <si>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</si>
  <si>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</si>
  <si>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</si>
  <si>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</si>
  <si>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</si>
  <si>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</si>
  <si>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</si>
  <si>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</si>
  <si>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</si>
  <si>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</si>
  <si>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</si>
  <si>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</si>
  <si>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</si>
  <si>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</si>
  <si>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</si>
  <si>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</si>
  <si>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</si>
  <si>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</si>
  <si>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</si>
  <si>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</si>
  <si>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</si>
  <si>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</si>
  <si>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</si>
  <si>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</si>
  <si>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</si>
  <si>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</si>
  <si>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</si>
  <si>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</si>
  <si>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</si>
  <si>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</si>
  <si>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</si>
  <si>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</si>
  <si>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</si>
  <si>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</si>
  <si>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</si>
  <si>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</si>
  <si>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</si>
  <si>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</si>
  <si>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</si>
  <si>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</si>
  <si>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</si>
  <si>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</si>
  <si>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</si>
  <si>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</si>
  <si>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</si>
  <si>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</si>
  <si>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</si>
  <si>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</si>
  <si>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</si>
  <si>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</si>
  <si>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</si>
  <si>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</si>
  <si>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</si>
  <si>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</si>
  <si>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</si>
  <si>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</si>
  <si>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</si>
  <si>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</si>
  <si>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</si>
  <si>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</si>
  <si>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</si>
  <si>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</si>
  <si>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</si>
  <si>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</si>
  <si>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</si>
  <si>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</si>
  <si>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</si>
  <si>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</si>
  <si>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</si>
  <si>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</si>
  <si>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</si>
  <si>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</si>
  <si>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</si>
  <si>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</si>
  <si>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</si>
  <si>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</si>
  <si>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</si>
  <si>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</si>
  <si>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</si>
  <si>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</si>
  <si>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</si>
  <si>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</si>
  <si>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</si>
  <si>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</si>
  <si>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</si>
  <si>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</si>
  <si>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</si>
  <si>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</si>
  <si>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</si>
  <si>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</si>
  <si>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</si>
  <si>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</si>
  <si>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</si>
  <si>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</si>
  <si>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</si>
  <si>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</si>
  <si>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</si>
  <si>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</si>
  <si>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</si>
  <si>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</si>
  <si>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</si>
  <si>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</si>
  <si>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</si>
  <si>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</si>
  <si>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</si>
  <si>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</si>
  <si>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</si>
  <si>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</si>
  <si>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</si>
  <si>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</si>
  <si>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</si>
  <si>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</si>
  <si>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</si>
  <si>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</si>
  <si>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</si>
  <si>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</si>
  <si>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</si>
  <si>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</si>
  <si>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</si>
  <si>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</si>
  <si>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</si>
  <si>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</si>
  <si>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</si>
  <si>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</si>
  <si>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</si>
  <si>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</si>
  <si>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</si>
  <si>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</si>
  <si>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</si>
  <si>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</si>
  <si>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</si>
  <si>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</si>
  <si>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</si>
  <si>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</si>
  <si>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</si>
  <si>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</si>
  <si>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</si>
  <si>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</si>
  <si>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</si>
  <si>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</si>
  <si>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</si>
  <si>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</si>
  <si>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</si>
  <si>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</si>
  <si>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</si>
  <si>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</si>
  <si>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</si>
  <si>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</si>
  <si>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</si>
  <si>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</si>
  <si>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</si>
  <si>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</si>
  <si>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</si>
  <si>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</si>
  <si>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</si>
  <si>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</si>
  <si>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</si>
  <si>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</si>
  <si>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</si>
  <si>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</si>
  <si>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</si>
  <si>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</si>
  <si>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</si>
  <si>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</si>
  <si>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</si>
  <si>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</si>
  <si>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</si>
  <si>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</si>
  <si>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</si>
  <si>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</si>
  <si>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</si>
  <si>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</si>
  <si>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</si>
  <si>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</si>
  <si>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</si>
  <si>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</si>
  <si>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</si>
  <si>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</si>
  <si>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</si>
  <si>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</si>
  <si>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</si>
  <si>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</si>
  <si>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</si>
  <si>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</si>
  <si>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</si>
  <si>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</si>
  <si>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</si>
  <si>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</si>
  <si>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</si>
  <si>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</si>
  <si>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</si>
  <si>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</si>
  <si>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</si>
  <si>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</si>
  <si>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</si>
  <si>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</si>
  <si>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</si>
  <si>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</si>
  <si>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</si>
  <si>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</si>
  <si>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</si>
  <si>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</si>
  <si>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</si>
  <si>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</si>
  <si>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</si>
  <si>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</si>
  <si>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</si>
  <si>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</si>
  <si>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</si>
  <si>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</si>
  <si>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</si>
  <si>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</si>
  <si>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</si>
  <si>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</si>
  <si>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</si>
  <si>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</si>
  <si>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</si>
  <si>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</si>
  <si>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</si>
  <si>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</si>
  <si>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</si>
  <si>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</si>
  <si>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</si>
  <si>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</si>
  <si>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</si>
  <si>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</si>
  <si>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</si>
  <si>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</si>
  <si>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</si>
  <si>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</si>
  <si>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</si>
  <si>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</si>
  <si>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</si>
  <si>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</si>
  <si>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</si>
  <si>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</si>
  <si>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</si>
  <si>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</si>
  <si>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</si>
  <si>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</si>
  <si>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</si>
  <si>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</si>
  <si>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</si>
  <si>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</si>
  <si>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</si>
  <si>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</si>
  <si>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</si>
  <si>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</si>
  <si>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</si>
  <si>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</si>
  <si>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</si>
  <si>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</si>
  <si>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</si>
  <si>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</si>
  <si>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</si>
  <si>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</si>
  <si>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</si>
  <si>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</si>
  <si>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</si>
  <si>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</si>
  <si>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</si>
  <si>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</si>
  <si>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</si>
  <si>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</si>
  <si>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</si>
  <si>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</si>
  <si>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</si>
  <si>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</si>
  <si>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</si>
  <si>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</si>
  <si>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</si>
  <si>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</si>
  <si>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</si>
  <si>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</si>
  <si>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</si>
  <si>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</si>
  <si>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</si>
  <si>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</si>
  <si>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</si>
  <si>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</si>
  <si>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</si>
  <si>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</si>
  <si>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</si>
  <si>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</si>
  <si>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</si>
  <si>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</si>
  <si>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</si>
  <si>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</si>
  <si>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</si>
  <si>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</si>
  <si>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</si>
  <si>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</si>
  <si>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</si>
  <si>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</si>
  <si>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</si>
  <si>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</si>
  <si>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</si>
  <si>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</si>
  <si>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</si>
  <si>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</si>
  <si>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</si>
  <si>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</si>
  <si>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</si>
  <si>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</si>
  <si>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</si>
  <si>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</si>
  <si>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</si>
  <si>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</si>
  <si>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</si>
  <si>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</si>
  <si>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</si>
  <si>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</si>
  <si>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</si>
  <si>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</si>
  <si>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</si>
  <si>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</si>
  <si>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</si>
  <si>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</si>
  <si>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</si>
  <si>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</si>
  <si>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</si>
  <si>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</si>
  <si>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</si>
  <si>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</si>
  <si>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</si>
  <si>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</si>
  <si>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</si>
  <si>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</si>
  <si>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</si>
  <si>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</si>
  <si>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</si>
  <si>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</si>
  <si>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</si>
  <si>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</si>
  <si>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</si>
  <si>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</si>
  <si>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</si>
  <si>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</si>
  <si>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</si>
  <si>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</si>
  <si>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</si>
  <si>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</si>
  <si>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</si>
  <si>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</si>
  <si>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</si>
  <si>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</si>
  <si>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</si>
  <si>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</si>
  <si>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</si>
  <si>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</si>
  <si>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</si>
  <si>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</si>
  <si>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</si>
  <si>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</si>
  <si>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</si>
  <si>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</si>
  <si>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</si>
  <si>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</si>
  <si>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</si>
  <si>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</si>
  <si>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</si>
  <si>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</si>
  <si>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</si>
  <si>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</si>
  <si>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</si>
  <si>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</si>
  <si>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</si>
  <si>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</si>
  <si>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</si>
  <si>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</si>
  <si>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</si>
  <si>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</si>
  <si>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</si>
  <si>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</si>
  <si>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</si>
  <si>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</si>
  <si>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</si>
  <si>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</si>
  <si>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</si>
  <si>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</si>
  <si>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</si>
  <si>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</si>
  <si>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</si>
  <si>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</si>
  <si>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</si>
  <si>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</si>
  <si>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</si>
  <si>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</si>
  <si>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</si>
  <si>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</si>
  <si>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</si>
  <si>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</si>
  <si>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</si>
  <si>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</si>
  <si>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</si>
  <si>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</si>
  <si>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</si>
  <si>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</si>
  <si>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</si>
  <si>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</si>
  <si>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</si>
  <si>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</si>
  <si>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</si>
  <si>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</si>
  <si>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</si>
  <si>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</si>
  <si>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</si>
  <si>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</si>
  <si>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</si>
  <si>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</si>
  <si>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</si>
  <si>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</si>
  <si>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</si>
  <si>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</si>
  <si>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</si>
  <si>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</si>
  <si>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</si>
  <si>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</si>
  <si>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</si>
  <si>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</si>
  <si>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</si>
  <si>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</si>
  <si>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</si>
  <si>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</si>
  <si>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</si>
  <si>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</si>
  <si>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</si>
  <si>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</si>
  <si>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</si>
  <si>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</si>
  <si>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</si>
  <si>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</si>
  <si>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</si>
  <si>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</si>
  <si>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</si>
  <si>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</si>
  <si>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</si>
  <si>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</si>
  <si>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</si>
  <si>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</si>
  <si>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</si>
  <si>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</si>
  <si>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</si>
  <si>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</si>
  <si>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</si>
  <si>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</si>
  <si>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</si>
  <si>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</si>
  <si>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</si>
  <si>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</si>
  <si>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</si>
  <si>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</si>
  <si>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</si>
  <si>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</si>
  <si>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</si>
  <si>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</si>
  <si>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</si>
  <si>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</si>
  <si>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</si>
  <si>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</si>
  <si>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</si>
  <si>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</si>
  <si>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</si>
  <si>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</si>
  <si>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</si>
  <si>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</si>
  <si>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</si>
  <si>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</si>
  <si>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</si>
  <si>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</si>
  <si>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</si>
  <si>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</si>
  <si>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</si>
  <si>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</si>
  <si>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</si>
  <si>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</si>
  <si>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</si>
  <si>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</si>
  <si>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</si>
  <si>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</si>
  <si>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</si>
  <si>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</si>
  <si>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</si>
  <si>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</si>
  <si>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</si>
  <si>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</si>
  <si>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</si>
  <si>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</si>
  <si>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</si>
  <si>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</si>
  <si>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</si>
  <si>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</si>
  <si>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</si>
  <si>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</si>
  <si>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</si>
  <si>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</si>
  <si>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</si>
  <si>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</si>
  <si>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</si>
  <si>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</si>
  <si>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</si>
  <si>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</si>
  <si>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</si>
  <si>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</si>
  <si>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</si>
  <si>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</si>
  <si>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</si>
  <si>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</si>
  <si>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</si>
  <si>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</si>
  <si>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</si>
  <si>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</si>
  <si>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</si>
  <si>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</si>
  <si>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</si>
  <si>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</si>
  <si>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</si>
  <si>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</si>
  <si>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</si>
  <si>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</si>
  <si>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</si>
  <si>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</si>
  <si>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</si>
  <si>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</si>
  <si>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</si>
  <si>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</si>
  <si>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</si>
  <si>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</si>
  <si>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</si>
  <si>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</si>
  <si>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</si>
  <si>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</si>
  <si>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</si>
  <si>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</si>
  <si>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</si>
  <si>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</si>
  <si>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</si>
  <si>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</si>
  <si>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</si>
  <si>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</si>
  <si>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</si>
  <si>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</si>
  <si>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</si>
  <si>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</si>
  <si>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</si>
  <si>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</si>
  <si>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</si>
  <si>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</si>
  <si>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</si>
  <si>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</si>
  <si>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</si>
  <si>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</si>
  <si>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</si>
  <si>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</si>
  <si>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</si>
  <si>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</si>
  <si>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</si>
  <si>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</si>
  <si>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</si>
  <si>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</si>
  <si>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</si>
  <si>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</si>
  <si>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</si>
  <si>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</si>
  <si>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</si>
  <si>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</si>
  <si>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</si>
  <si>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</si>
  <si>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</si>
  <si>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</si>
  <si>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</si>
  <si>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</si>
  <si>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</si>
  <si>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</si>
  <si>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</si>
  <si>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</si>
  <si>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</si>
  <si>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</si>
  <si>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</si>
  <si>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</si>
  <si>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</si>
  <si>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</si>
  <si>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</si>
  <si>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</si>
  <si>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</si>
  <si>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</si>
  <si>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</si>
  <si>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</si>
  <si>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</si>
  <si>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</si>
  <si>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</si>
  <si>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</si>
  <si>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</si>
  <si>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</si>
  <si>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</si>
  <si>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</si>
  <si>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</si>
  <si>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</si>
  <si>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</si>
  <si>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</si>
  <si>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</si>
  <si>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</si>
  <si>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</si>
  <si>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</si>
  <si>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</si>
  <si>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</si>
  <si>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</si>
  <si>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</si>
  <si>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</si>
  <si>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</si>
  <si>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</si>
  <si>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</si>
  <si>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</si>
  <si>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</si>
  <si>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</si>
  <si>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</si>
  <si>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</si>
  <si>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</si>
  <si>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</si>
  <si>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</si>
  <si>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</si>
  <si>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</si>
  <si>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</si>
  <si>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</si>
  <si>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</si>
  <si>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</si>
  <si>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</si>
  <si>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</si>
  <si>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</si>
  <si>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</si>
  <si>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</si>
  <si>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</si>
  <si>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</si>
  <si>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</si>
  <si>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</si>
  <si>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</si>
  <si>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</si>
  <si>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</si>
  <si>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</si>
  <si>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</si>
  <si>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</si>
  <si>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</si>
  <si>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</si>
  <si>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</si>
  <si>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</si>
  <si>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</si>
  <si>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</si>
  <si>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</si>
  <si>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</si>
  <si>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</si>
  <si>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</si>
  <si>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</si>
  <si>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</si>
  <si>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</si>
  <si>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</si>
  <si>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</si>
  <si>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</si>
  <si>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</si>
  <si>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</si>
  <si>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</si>
  <si>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</si>
  <si>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</si>
  <si>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</si>
  <si>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</si>
  <si>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</si>
  <si>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</si>
  <si>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</si>
  <si>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</si>
  <si>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</si>
  <si>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</si>
  <si>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</si>
  <si>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</si>
  <si>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</si>
  <si>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</si>
  <si>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</si>
  <si>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</si>
  <si>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</si>
  <si>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</si>
  <si>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</si>
  <si>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</si>
  <si>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</si>
  <si>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</si>
  <si>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</si>
  <si>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</si>
  <si>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</si>
  <si>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</si>
  <si>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</si>
  <si>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</si>
  <si>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</si>
  <si>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</si>
  <si>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</si>
  <si>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</si>
  <si>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</si>
  <si>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</si>
  <si>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</si>
  <si>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</si>
  <si>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</si>
  <si>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</si>
  <si>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</si>
  <si>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</si>
  <si>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</si>
  <si>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</si>
  <si>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</si>
  <si>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</si>
  <si>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</si>
  <si>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</si>
  <si>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</si>
  <si>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</si>
  <si>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</si>
  <si>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</si>
  <si>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</si>
  <si>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</si>
  <si>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</si>
  <si>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</si>
  <si>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</si>
  <si>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</si>
  <si>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</si>
  <si>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</si>
  <si>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</si>
  <si>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</si>
  <si>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</si>
  <si>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</si>
  <si>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</si>
  <si>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</si>
  <si>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</si>
  <si>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</si>
  <si>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</si>
  <si>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</si>
  <si>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</si>
  <si>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</si>
  <si>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</si>
  <si>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</si>
  <si>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</si>
  <si>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</si>
  <si>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</si>
  <si>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</si>
  <si>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</si>
  <si>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</si>
  <si>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</si>
  <si>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</si>
  <si>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</si>
  <si>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</si>
  <si>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</si>
  <si>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</si>
  <si>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</si>
  <si>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</si>
  <si>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</si>
  <si>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</si>
  <si>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</si>
  <si>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</si>
  <si>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</si>
  <si>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</si>
  <si>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</si>
  <si>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</si>
  <si>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</si>
  <si>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</si>
  <si>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</si>
  <si>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</si>
  <si>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</si>
  <si>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</si>
  <si>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</si>
  <si>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</si>
  <si>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</si>
  <si>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</si>
  <si>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</si>
  <si>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</si>
  <si>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</si>
  <si>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</si>
  <si>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</si>
  <si>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</si>
  <si>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</si>
  <si>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</si>
  <si>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</si>
  <si>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</si>
  <si>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</si>
  <si>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</si>
  <si>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</si>
  <si>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</si>
  <si>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</si>
  <si>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</si>
  <si>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</si>
  <si>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</si>
  <si>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</si>
  <si>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</si>
  <si>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</si>
  <si>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</si>
  <si>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</si>
  <si>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</si>
  <si>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</si>
  <si>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</si>
  <si>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</si>
  <si>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</si>
  <si>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</si>
  <si>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</si>
  <si>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</si>
  <si>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</si>
  <si>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</si>
  <si>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</si>
  <si>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</si>
  <si>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</si>
  <si>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</si>
  <si>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</si>
  <si>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</si>
  <si>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</si>
  <si>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</si>
  <si>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</si>
  <si>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</si>
  <si>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</si>
  <si>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</si>
  <si>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</si>
  <si>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</si>
  <si>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</si>
  <si>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</si>
  <si>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</si>
  <si>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</si>
  <si>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</si>
  <si>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</si>
  <si>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</si>
  <si>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</si>
  <si>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</si>
  <si>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</si>
  <si>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</si>
  <si>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</si>
  <si>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</si>
  <si>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</si>
  <si>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</si>
  <si>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</si>
  <si>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</si>
  <si>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</si>
  <si>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</si>
  <si>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</si>
  <si>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</si>
  <si>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</si>
  <si>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</si>
  <si>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</si>
  <si>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</si>
  <si>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</si>
  <si>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</si>
  <si>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</si>
  <si>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</si>
  <si>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</si>
  <si>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</si>
  <si>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</si>
  <si>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</si>
  <si>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</si>
  <si>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</si>
  <si>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</si>
  <si>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</si>
  <si>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</si>
  <si>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</si>
  <si>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</si>
  <si>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</si>
  <si>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</si>
  <si>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</si>
  <si>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</si>
  <si>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</si>
  <si>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</si>
  <si>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</si>
  <si>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</si>
  <si>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</si>
  <si>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</si>
  <si>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</si>
  <si>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</si>
  <si>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</si>
  <si>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</si>
  <si>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</si>
  <si>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</si>
  <si>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</si>
  <si>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</si>
  <si>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</si>
  <si>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</si>
  <si>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</si>
  <si>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</si>
  <si>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</si>
  <si>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</si>
  <si>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</si>
  <si>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</si>
  <si>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</si>
  <si>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</si>
  <si>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</si>
  <si>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</si>
  <si>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</si>
  <si>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</si>
  <si>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</si>
  <si>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</si>
  <si>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</si>
  <si>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</si>
  <si>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</si>
  <si>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</si>
  <si>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</si>
  <si>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</si>
  <si>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</si>
  <si>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</si>
  <si>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</si>
  <si>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</si>
  <si>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</si>
  <si>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</si>
  <si>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</si>
  <si>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</si>
  <si>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</si>
  <si>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</si>
  <si>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</si>
  <si>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</si>
  <si>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</si>
  <si>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</si>
  <si>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</si>
  <si>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</si>
  <si>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</si>
  <si>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</si>
  <si>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</si>
  <si>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</si>
  <si>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</si>
  <si>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</si>
  <si>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</si>
  <si>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</si>
  <si>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</si>
  <si>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</si>
  <si>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</si>
  <si>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</si>
  <si>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</si>
  <si>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</si>
  <si>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</si>
  <si>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</si>
  <si>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</si>
  <si>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</si>
  <si>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</si>
  <si>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</si>
  <si>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</si>
  <si>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</si>
  <si>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</si>
  <si>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</si>
  <si>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</si>
  <si>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</si>
  <si>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</si>
  <si>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</si>
  <si>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</si>
  <si>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</si>
  <si>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</si>
  <si>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</si>
  <si>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</si>
  <si>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</si>
  <si>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</si>
  <si>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</si>
  <si>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</si>
  <si>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</si>
  <si>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</si>
  <si>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</si>
  <si>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</si>
  <si>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</si>
  <si>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</si>
  <si>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</si>
  <si>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</si>
  <si>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</si>
  <si>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</si>
  <si>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</si>
  <si>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</si>
  <si>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</si>
  <si>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</si>
  <si>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</si>
  <si>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</si>
  <si>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</si>
  <si>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</si>
  <si>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</si>
  <si>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</si>
  <si>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</si>
  <si>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</si>
  <si>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</si>
  <si>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</si>
  <si>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</si>
  <si>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</si>
  <si>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</si>
  <si>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</si>
  <si>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</si>
  <si>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</si>
  <si>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</si>
  <si>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</si>
  <si>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</si>
  <si>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</si>
  <si>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</si>
  <si>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</si>
  <si>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</si>
  <si>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</si>
  <si>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</si>
  <si>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</si>
  <si>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</si>
  <si>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</si>
  <si>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</si>
  <si>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</si>
  <si>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</si>
  <si>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</si>
  <si>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</si>
  <si>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</si>
  <si>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</si>
  <si>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</si>
  <si>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</si>
  <si>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</si>
  <si>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</si>
  <si>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</si>
  <si>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</si>
  <si>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</si>
  <si>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</si>
  <si>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</si>
  <si>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</si>
  <si>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</si>
  <si>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</si>
  <si>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</si>
  <si>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</si>
  <si>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</si>
  <si>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</si>
  <si>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</si>
  <si>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</si>
  <si>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</si>
  <si>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</si>
  <si>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</si>
  <si>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</si>
  <si>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</si>
  <si>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</si>
  <si>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</si>
  <si>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</si>
  <si>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</si>
  <si>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</si>
  <si>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</si>
  <si>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</si>
  <si>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</si>
  <si>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</si>
  <si>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</si>
  <si>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</si>
  <si>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</si>
  <si>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</si>
  <si>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</si>
  <si>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</si>
  <si>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</si>
  <si>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</si>
  <si>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</si>
  <si>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</si>
  <si>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</si>
  <si>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</si>
  <si>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</si>
  <si>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</si>
  <si>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</si>
  <si>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</si>
  <si>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</si>
  <si>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</si>
  <si>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</si>
  <si>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</si>
  <si>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</si>
  <si>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</si>
  <si>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</si>
  <si>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</si>
  <si>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</si>
  <si>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</si>
  <si>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</si>
  <si>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</si>
  <si>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</si>
  <si>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</si>
  <si>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</si>
  <si>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</si>
  <si>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</si>
  <si>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</si>
  <si>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</si>
  <si>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</si>
  <si>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</si>
  <si>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</si>
  <si>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</si>
  <si>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</si>
  <si>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</si>
  <si>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</si>
  <si>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</si>
  <si>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</si>
  <si>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</si>
  <si>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</si>
  <si>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</si>
  <si>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</si>
  <si>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</si>
  <si>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</si>
  <si>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</si>
  <si>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</si>
  <si>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</si>
  <si>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</si>
  <si>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</si>
  <si>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</si>
  <si>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</si>
  <si>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</si>
  <si>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</si>
  <si>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</si>
  <si>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</si>
  <si>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</si>
  <si>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</si>
  <si>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</si>
  <si>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</si>
  <si>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</si>
  <si>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</si>
  <si>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</si>
  <si>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</si>
  <si>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</si>
  <si>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</si>
  <si>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</si>
  <si>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</si>
  <si>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</si>
  <si>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</si>
  <si>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</si>
  <si>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</si>
  <si>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</si>
  <si>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</si>
  <si>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</si>
  <si>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</si>
  <si>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</si>
  <si>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</si>
  <si>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</si>
  <si>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</si>
  <si>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</si>
  <si>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</si>
  <si>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</si>
  <si>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</si>
  <si>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</si>
  <si>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</si>
  <si>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</si>
  <si>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</si>
  <si>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</si>
  <si>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</si>
  <si>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</si>
  <si>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</si>
  <si>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</si>
  <si>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</si>
  <si>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</si>
  <si>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</si>
  <si>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</si>
  <si>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</si>
  <si>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</si>
  <si>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</si>
  <si>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</si>
  <si>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</si>
  <si>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</si>
  <si>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</si>
  <si>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</si>
  <si>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</si>
  <si>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</si>
  <si>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</si>
  <si>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</si>
  <si>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</si>
  <si>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</si>
  <si>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</si>
  <si>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</si>
  <si>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</si>
  <si>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</si>
  <si>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</si>
  <si>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</si>
  <si>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</si>
  <si>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</si>
  <si>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</si>
  <si>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</si>
  <si>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</si>
  <si>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</si>
  <si>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</si>
  <si>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</si>
  <si>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</si>
  <si>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</si>
  <si>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</si>
  <si>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</si>
  <si>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</si>
  <si>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</si>
  <si>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</si>
  <si>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</si>
  <si>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</si>
  <si>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</si>
  <si>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</si>
  <si>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</si>
  <si>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</si>
  <si>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</si>
  <si>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</si>
  <si>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</si>
  <si>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</si>
  <si>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</si>
  <si>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</si>
  <si>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</si>
  <si>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</si>
  <si>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</si>
  <si>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</si>
  <si>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</si>
  <si>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</si>
  <si>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</si>
  <si>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</si>
  <si>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</si>
  <si>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</si>
  <si>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</si>
  <si>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</si>
  <si>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</si>
  <si>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</si>
  <si>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</si>
  <si>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</si>
  <si>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</si>
  <si>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</si>
  <si>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</si>
  <si>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</si>
  <si>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</si>
  <si>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</si>
  <si>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</si>
  <si>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</si>
  <si>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</si>
  <si>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</si>
  <si>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</si>
  <si>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</si>
  <si>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</si>
  <si>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</si>
  <si>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</si>
  <si>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</si>
  <si>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</si>
  <si>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</si>
  <si>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</si>
  <si>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</si>
  <si>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</si>
  <si>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</si>
  <si>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</si>
  <si>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</si>
  <si>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</si>
  <si>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</si>
  <si>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</si>
  <si>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</si>
  <si>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</si>
  <si>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</si>
  <si>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</si>
  <si>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</si>
  <si>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</si>
  <si>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</si>
  <si>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</si>
  <si>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</si>
  <si>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</si>
  <si>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</si>
  <si>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</si>
  <si>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</si>
  <si>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</si>
  <si>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</si>
  <si>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</si>
  <si>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</si>
  <si>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</si>
  <si>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</si>
  <si>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</si>
  <si>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</si>
  <si>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</si>
  <si>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</si>
  <si>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</si>
  <si>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</si>
  <si>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</si>
  <si>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</si>
  <si>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</si>
  <si>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</si>
  <si>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</si>
  <si>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</si>
  <si>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</si>
  <si>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</si>
  <si>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</si>
  <si>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</si>
  <si>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</si>
  <si>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</si>
  <si>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</si>
  <si>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</si>
  <si>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</si>
  <si>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</si>
  <si>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</si>
  <si>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</si>
  <si>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</si>
  <si>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</si>
  <si>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</si>
  <si>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</si>
  <si>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</si>
  <si>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</si>
  <si>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</si>
  <si>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</si>
  <si>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</si>
  <si>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</si>
  <si>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</si>
  <si>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</si>
  <si>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</si>
  <si>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</si>
  <si>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</si>
  <si>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</si>
  <si>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</si>
  <si>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</si>
  <si>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</si>
  <si>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</si>
  <si>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</si>
  <si>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</si>
  <si>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</si>
  <si>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</si>
  <si>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</si>
  <si>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</si>
  <si>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</si>
  <si>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</si>
  <si>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</si>
  <si>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</si>
  <si>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</si>
  <si>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</si>
  <si>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</si>
  <si>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</si>
  <si>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</si>
  <si>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</si>
  <si>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</si>
  <si>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</si>
  <si>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</si>
  <si>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</si>
  <si>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</si>
  <si>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</si>
  <si>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</si>
  <si>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</si>
  <si>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</si>
  <si>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</si>
  <si>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</si>
  <si>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</si>
  <si>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</si>
  <si>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</si>
  <si>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</si>
  <si>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</si>
  <si>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</si>
  <si>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</si>
  <si>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</si>
  <si>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</si>
  <si>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</si>
  <si>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</si>
  <si>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</si>
  <si>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</si>
  <si>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</si>
  <si>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</si>
  <si>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</si>
  <si>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</si>
  <si>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</si>
  <si>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</si>
  <si>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</si>
  <si>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</si>
  <si>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</si>
  <si>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</si>
  <si>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</si>
  <si>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</si>
  <si>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</si>
  <si>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</si>
  <si>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</si>
  <si>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</si>
  <si>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</si>
  <si>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</si>
  <si>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</si>
  <si>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</si>
  <si>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</si>
  <si>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</si>
  <si>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</si>
  <si>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</si>
  <si>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</si>
  <si>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</si>
  <si>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</si>
  <si>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</si>
  <si>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</si>
  <si>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</si>
  <si>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</si>
  <si>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</si>
  <si>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</si>
  <si>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</si>
  <si>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</si>
  <si>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</si>
  <si>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</si>
  <si>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</si>
  <si>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</si>
  <si>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</si>
  <si>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</si>
  <si>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</si>
  <si>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</si>
  <si>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</si>
  <si>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</si>
  <si>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</si>
  <si>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</si>
  <si>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</si>
  <si>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</si>
  <si>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</si>
  <si>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</si>
  <si>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</si>
  <si>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</si>
  <si>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</si>
  <si>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</si>
  <si>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</si>
  <si>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</si>
  <si>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</si>
  <si>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</si>
  <si>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</si>
  <si>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</si>
  <si>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</si>
  <si>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</si>
  <si>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</si>
  <si>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</si>
  <si>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</si>
  <si>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</si>
  <si>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</si>
  <si>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</si>
  <si>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</si>
  <si>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</si>
  <si>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</si>
  <si>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</si>
  <si>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</si>
  <si>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</si>
  <si>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</si>
  <si>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</si>
  <si>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</si>
  <si>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</si>
  <si>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</si>
  <si>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</si>
  <si>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</si>
  <si>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</si>
  <si>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</si>
  <si>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</si>
  <si>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</si>
  <si>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</si>
  <si>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</si>
  <si>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</si>
  <si>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</si>
  <si>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</si>
  <si>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</si>
  <si>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</si>
  <si>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</si>
  <si>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</si>
  <si>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</si>
  <si>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</si>
  <si>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</si>
  <si>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</si>
  <si>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</si>
  <si>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</si>
  <si>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</si>
  <si>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</si>
  <si>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</si>
  <si>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</si>
  <si>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</si>
  <si>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</si>
  <si>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</si>
  <si>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</si>
  <si>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</si>
  <si>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</si>
  <si>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</si>
  <si>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</si>
  <si>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</si>
  <si>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</si>
  <si>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</si>
  <si>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</si>
  <si>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</si>
  <si>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</si>
  <si>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</si>
  <si>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</si>
  <si>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</si>
  <si>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</si>
  <si>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</si>
  <si>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</si>
  <si>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</si>
  <si>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</si>
  <si>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</si>
  <si>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</si>
  <si>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</si>
  <si>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</si>
  <si>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</si>
  <si>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</si>
  <si>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</si>
  <si>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</si>
  <si>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</si>
  <si>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</si>
  <si>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</si>
  <si>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</si>
  <si>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</si>
  <si>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</si>
  <si>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</si>
  <si>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</si>
  <si>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</si>
  <si>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</si>
  <si>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</si>
  <si>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</si>
  <si>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</si>
  <si>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</si>
  <si>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</si>
  <si>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</si>
  <si>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</si>
  <si>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</si>
  <si>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</si>
  <si>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</si>
  <si>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</si>
  <si>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</si>
  <si>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</si>
  <si>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</si>
  <si>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</si>
  <si>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</si>
  <si>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</si>
  <si>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</si>
  <si>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</si>
  <si>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</si>
  <si>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</si>
  <si>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</si>
  <si>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</si>
  <si>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</si>
  <si>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</si>
  <si>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</si>
  <si>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</si>
  <si>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</si>
  <si>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</si>
  <si>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</si>
  <si>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</si>
  <si>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</si>
  <si>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</si>
  <si>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</si>
  <si>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</si>
  <si>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</si>
  <si>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</si>
  <si>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</si>
  <si>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</si>
  <si>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</si>
  <si>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</si>
  <si>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</si>
  <si>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</si>
  <si>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</si>
  <si>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</si>
  <si>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</si>
  <si>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</si>
  <si>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</si>
  <si>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</si>
  <si>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</si>
  <si>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</si>
  <si>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</si>
  <si>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</si>
  <si>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</si>
  <si>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</si>
  <si>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</si>
  <si>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</si>
  <si>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</si>
  <si>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</si>
  <si>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</si>
  <si>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</si>
  <si>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</si>
  <si>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</si>
  <si>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</si>
  <si>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</si>
  <si>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</si>
  <si>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</si>
  <si>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</si>
  <si>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</si>
  <si>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</si>
  <si>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</si>
  <si>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</si>
  <si>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</si>
  <si>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</si>
  <si>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</si>
  <si>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</si>
  <si>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</si>
  <si>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</si>
  <si>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</si>
  <si>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</si>
  <si>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</si>
  <si>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</si>
  <si>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</si>
  <si>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</si>
  <si>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</si>
  <si>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</si>
  <si>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</si>
  <si>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</si>
  <si>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</si>
  <si>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</si>
  <si>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</si>
  <si>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</si>
  <si>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</si>
  <si>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</si>
  <si>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</si>
  <si>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</si>
  <si>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</si>
  <si>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</si>
  <si>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</si>
  <si>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</si>
  <si>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</si>
  <si>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</si>
  <si>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</si>
  <si>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</si>
  <si>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</si>
  <si>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</si>
  <si>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</si>
  <si>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</si>
  <si>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</si>
  <si>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</si>
  <si>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</si>
  <si>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</si>
  <si>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</si>
  <si>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</si>
  <si>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</si>
  <si>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</si>
  <si>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</si>
  <si>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</si>
  <si>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</si>
  <si>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</si>
  <si>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</si>
  <si>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</si>
  <si>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</si>
  <si>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</si>
  <si>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</si>
  <si>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</si>
  <si>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</si>
  <si>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</si>
  <si>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</si>
  <si>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</si>
  <si>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</si>
  <si>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</si>
  <si>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</si>
  <si>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</si>
  <si>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</si>
  <si>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</si>
  <si>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</si>
  <si>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</si>
  <si>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</si>
  <si>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</si>
  <si>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</si>
  <si>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</si>
  <si>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</si>
  <si>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</si>
  <si>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</si>
  <si>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</si>
  <si>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</si>
  <si>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</si>
  <si>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</si>
  <si>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</si>
  <si>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</si>
  <si>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</si>
  <si>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</si>
  <si>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</si>
  <si>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</si>
  <si>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</si>
  <si>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</si>
  <si>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</si>
  <si>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</si>
  <si>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</si>
  <si>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</si>
  <si>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</si>
  <si>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</si>
  <si>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</si>
  <si>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</si>
  <si>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</si>
  <si>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</si>
  <si>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</si>
  <si>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</si>
  <si>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</si>
  <si>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</si>
  <si>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</si>
  <si>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</si>
  <si>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</si>
  <si>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</si>
  <si>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</si>
  <si>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</si>
  <si>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</si>
  <si>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</si>
  <si>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</si>
  <si>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</si>
  <si>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</si>
  <si>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</si>
  <si>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</si>
  <si>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</si>
  <si>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</si>
  <si>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</si>
  <si>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</si>
  <si>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</si>
  <si>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</si>
  <si>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</si>
  <si>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</si>
  <si>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</si>
  <si>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</si>
  <si>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</si>
  <si>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</si>
  <si>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</si>
  <si>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</si>
  <si>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</si>
  <si>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</si>
  <si>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</si>
  <si>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</si>
  <si>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</si>
  <si>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</si>
  <si>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</si>
  <si>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</si>
  <si>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</si>
  <si>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</si>
  <si>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</si>
  <si>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</si>
  <si>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</si>
  <si>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</si>
  <si>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</si>
  <si>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</si>
  <si>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</si>
  <si>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</si>
  <si>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</si>
  <si>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</si>
  <si>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</si>
  <si>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</si>
  <si>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</si>
  <si>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</si>
  <si>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</si>
  <si>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</si>
  <si>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</si>
  <si>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</si>
  <si>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</si>
  <si>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</si>
  <si>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</si>
  <si>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</si>
  <si>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</si>
  <si>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</si>
  <si>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</si>
  <si>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</si>
  <si>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</si>
  <si>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</si>
  <si>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</si>
  <si>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</si>
  <si>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</si>
  <si>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</si>
  <si>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</si>
  <si>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</si>
  <si>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</si>
  <si>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</si>
  <si>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</si>
  <si>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</si>
  <si>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</si>
  <si>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</si>
  <si>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</si>
  <si>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</si>
  <si>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</si>
  <si>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</si>
  <si>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</si>
  <si>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</si>
  <si>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</si>
  <si>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</si>
  <si>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</si>
  <si>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</si>
  <si>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</si>
  <si>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</si>
  <si>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</si>
  <si>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</si>
  <si>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</si>
  <si>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</si>
  <si>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</si>
  <si>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</si>
  <si>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</si>
  <si>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</si>
  <si>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</si>
  <si>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</si>
  <si>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</si>
  <si>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</si>
  <si>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</si>
  <si>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</si>
  <si>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</si>
  <si>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</si>
  <si>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</si>
  <si>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</si>
  <si>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</si>
  <si>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</si>
  <si>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</si>
  <si>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</si>
  <si>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</si>
  <si>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</si>
  <si>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</si>
  <si>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</si>
  <si>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</si>
  <si>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</si>
  <si>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</si>
  <si>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</si>
  <si>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</si>
  <si>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</si>
  <si>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</si>
  <si>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</si>
  <si>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</si>
  <si>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</si>
  <si>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</si>
  <si>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</si>
  <si>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</si>
  <si>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</si>
  <si>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</si>
  <si>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</si>
  <si>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</si>
  <si>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</si>
  <si>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</si>
  <si>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</si>
  <si>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</si>
  <si>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</si>
  <si>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</si>
  <si>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</si>
  <si>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</si>
  <si>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</si>
  <si>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</si>
  <si>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</si>
  <si>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</si>
  <si>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</si>
  <si>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</si>
  <si>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</si>
  <si>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</si>
  <si>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</si>
  <si>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</si>
  <si>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</si>
  <si>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</si>
  <si>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</si>
  <si>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</si>
  <si>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</si>
  <si>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</si>
  <si>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</si>
  <si>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</si>
  <si>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</si>
  <si>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</si>
  <si>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</si>
  <si>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</si>
  <si>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</si>
  <si>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</si>
  <si>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</si>
  <si>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</si>
  <si>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</si>
  <si>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</si>
  <si>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</si>
  <si>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</si>
  <si>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</si>
  <si>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</si>
  <si>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</si>
  <si>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</si>
  <si>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</si>
  <si>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</si>
  <si>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</si>
  <si>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</si>
  <si>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</si>
  <si>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</si>
  <si>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</si>
  <si>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</si>
  <si>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</si>
  <si>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</si>
  <si>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</si>
  <si>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</si>
  <si>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</si>
  <si>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</si>
  <si>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</si>
  <si>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</si>
  <si>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</si>
  <si>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</si>
  <si>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</si>
  <si>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</si>
  <si>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</si>
  <si>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</si>
  <si>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</si>
  <si>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</si>
  <si>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</si>
  <si>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</si>
  <si>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</si>
  <si>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</si>
  <si>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</si>
  <si>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</si>
  <si>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</si>
  <si>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</si>
  <si>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</si>
  <si>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</si>
  <si>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</si>
  <si>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</si>
  <si>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</si>
  <si>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</si>
  <si>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</si>
  <si>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</si>
  <si>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</si>
  <si>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</si>
  <si>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</si>
  <si>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</si>
  <si>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</si>
  <si>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</si>
  <si>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</si>
  <si>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</si>
  <si>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</si>
  <si>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</si>
  <si>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</si>
  <si>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</si>
  <si>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</si>
  <si>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</si>
  <si>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</si>
  <si>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</si>
  <si>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</si>
  <si>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</si>
  <si>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</si>
  <si>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</si>
  <si>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</si>
  <si>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</si>
  <si>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</si>
  <si>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</si>
  <si>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</si>
  <si>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</si>
  <si>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</si>
  <si>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</si>
  <si>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</si>
  <si>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</si>
  <si>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</si>
  <si>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</si>
  <si>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</si>
  <si>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</si>
  <si>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</si>
  <si>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</si>
  <si>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</si>
  <si>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</si>
  <si>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</si>
  <si>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</si>
  <si>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</si>
  <si>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</si>
  <si>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</si>
  <si>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</si>
  <si>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</si>
  <si>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</si>
  <si>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</si>
  <si>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</si>
  <si>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</si>
  <si>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</si>
  <si>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</si>
  <si>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</si>
  <si>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</si>
  <si>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</si>
  <si>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</si>
  <si>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</si>
  <si>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</si>
  <si>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</si>
  <si>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</si>
  <si>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</si>
  <si>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</si>
  <si>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</si>
  <si>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</si>
  <si>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</si>
  <si>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</si>
  <si>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</si>
  <si>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</si>
  <si>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</si>
  <si>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</si>
  <si>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</si>
  <si>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</si>
  <si>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</si>
  <si>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</si>
  <si>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</si>
  <si>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</si>
  <si>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</si>
  <si>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</si>
  <si>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</si>
  <si>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</si>
  <si>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</si>
  <si>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</si>
  <si>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</si>
  <si>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</si>
  <si>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</si>
  <si>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</si>
  <si>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</si>
  <si>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</si>
  <si>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</si>
  <si>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</si>
  <si>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</si>
  <si>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</si>
  <si>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</si>
  <si>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</si>
  <si>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</si>
  <si>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</si>
  <si>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</si>
  <si>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</si>
  <si>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</si>
  <si>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</si>
  <si>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</si>
  <si>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</si>
  <si>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</si>
  <si>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</si>
  <si>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</si>
  <si>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</si>
  <si>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</si>
  <si>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</si>
  <si>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</si>
  <si>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</si>
  <si>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</si>
  <si>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</si>
  <si>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</si>
  <si>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</si>
  <si>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</si>
  <si>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</si>
  <si>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</si>
  <si>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</si>
  <si>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</si>
  <si>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</si>
  <si>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</si>
  <si>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</si>
  <si>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</si>
  <si>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</si>
  <si>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</si>
  <si>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</si>
  <si>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</si>
  <si>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</si>
  <si>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</si>
  <si>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</si>
  <si>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</si>
  <si>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</si>
  <si>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</si>
  <si>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</si>
  <si>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</si>
  <si>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</si>
  <si>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</si>
  <si>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</si>
  <si>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</si>
  <si>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</si>
  <si>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</si>
  <si>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</si>
  <si>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</si>
  <si>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</si>
  <si>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</si>
  <si>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</si>
  <si>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</si>
  <si>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</si>
  <si>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</si>
  <si>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</si>
  <si>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</si>
  <si>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</si>
  <si>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</si>
  <si>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</si>
  <si>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</si>
  <si>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</si>
  <si>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</si>
  <si>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</si>
  <si>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</si>
  <si>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</si>
  <si>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</si>
  <si>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</si>
  <si>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</si>
  <si>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</si>
  <si>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</si>
  <si>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</si>
  <si>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</si>
  <si>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</si>
  <si>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</si>
  <si>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</si>
  <si>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</si>
  <si>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</si>
  <si>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</si>
  <si>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</si>
  <si>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</si>
  <si>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</si>
  <si>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</si>
  <si>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</si>
  <si>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</si>
  <si>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</si>
  <si>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</si>
  <si>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</si>
  <si>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</si>
  <si>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</si>
  <si>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</si>
  <si>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</si>
  <si>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</si>
  <si>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</si>
  <si>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</si>
  <si>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</si>
  <si>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</si>
  <si>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</si>
  <si>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</si>
  <si>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</si>
  <si>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</si>
  <si>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</si>
  <si>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</si>
  <si>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</si>
  <si>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</si>
  <si>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</si>
  <si>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</si>
  <si>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</si>
  <si>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</si>
  <si>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</si>
  <si>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</si>
  <si>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</si>
  <si>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</si>
  <si>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</si>
  <si>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</si>
  <si>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</si>
  <si>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</si>
  <si>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</si>
  <si>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</si>
  <si>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</si>
  <si>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</si>
  <si>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</si>
  <si>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</si>
  <si>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</si>
  <si>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</si>
  <si>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</si>
  <si>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</si>
  <si>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</si>
  <si>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</si>
  <si>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</si>
  <si>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</si>
  <si>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</si>
  <si>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</si>
  <si>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</si>
  <si>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</si>
  <si>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</si>
  <si>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</si>
  <si>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</si>
  <si>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</si>
  <si>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</si>
  <si>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</si>
  <si>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</si>
  <si>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</si>
  <si>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</si>
  <si>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</si>
  <si>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</si>
  <si>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</si>
  <si>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</si>
  <si>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</si>
  <si>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</si>
  <si>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</si>
  <si>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</si>
  <si>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</si>
  <si>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</si>
  <si>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</si>
  <si>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</si>
  <si>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</si>
  <si>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</si>
  <si>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</si>
  <si>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</si>
  <si>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</si>
  <si>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</si>
  <si>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</si>
  <si>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</si>
  <si>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</si>
  <si>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</si>
  <si>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</si>
  <si>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</si>
  <si>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</si>
  <si>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</si>
  <si>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</si>
  <si>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</si>
  <si>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</si>
  <si>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</si>
  <si>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</si>
  <si>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</si>
  <si>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</si>
  <si>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</si>
  <si>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</si>
  <si>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</si>
  <si>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</si>
  <si>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</si>
  <si>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</si>
  <si>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</si>
  <si>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</si>
  <si>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</si>
  <si>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</si>
  <si>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</si>
  <si>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</si>
  <si>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</si>
  <si>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</si>
  <si>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</si>
  <si>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</si>
  <si>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</si>
  <si>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</si>
  <si>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</si>
  <si>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</si>
  <si>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</si>
  <si>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</si>
  <si>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</si>
  <si>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</si>
  <si>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</si>
  <si>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</si>
  <si>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</si>
  <si>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</si>
  <si>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</si>
  <si>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</si>
  <si>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</si>
  <si>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</si>
  <si>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</si>
  <si>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</si>
  <si>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</si>
  <si>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</si>
  <si>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</si>
  <si>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</si>
  <si>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</si>
  <si>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</si>
  <si>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</si>
  <si>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</si>
  <si>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</si>
  <si>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</si>
  <si>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</si>
  <si>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</si>
  <si>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</si>
  <si>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</si>
  <si>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</si>
  <si>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</si>
  <si>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</si>
  <si>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</si>
  <si>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</si>
  <si>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</si>
  <si>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</si>
  <si>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</si>
  <si>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</si>
  <si>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</si>
  <si>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</si>
  <si>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</si>
  <si>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</si>
  <si>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</si>
  <si>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</si>
  <si>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</si>
  <si>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</si>
  <si>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</si>
  <si>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</si>
  <si>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</si>
  <si>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</si>
  <si>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</si>
  <si>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</si>
  <si>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</si>
  <si>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</si>
  <si>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</si>
  <si>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</si>
  <si>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</si>
  <si>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</si>
  <si>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</si>
  <si>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</si>
  <si>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</si>
  <si>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</si>
  <si>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</si>
  <si>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</si>
  <si>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</si>
  <si>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</si>
  <si>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</si>
  <si>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</si>
  <si>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</si>
  <si>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</si>
  <si>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</si>
  <si>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</si>
  <si>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</si>
  <si>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</si>
  <si>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</si>
  <si>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</si>
  <si>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</si>
  <si>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</si>
  <si>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</si>
  <si>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</si>
  <si>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</si>
  <si>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</si>
  <si>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</si>
  <si>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</si>
  <si>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</si>
  <si>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</si>
  <si>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</si>
  <si>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</si>
  <si>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</si>
  <si>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</si>
  <si>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</si>
  <si>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</si>
  <si>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</si>
  <si>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</si>
  <si>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</si>
  <si>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</si>
  <si>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</si>
  <si>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</si>
  <si>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</si>
  <si>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</si>
  <si>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</si>
  <si>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</si>
  <si>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</si>
  <si>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</si>
  <si>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</si>
  <si>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</si>
  <si>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</si>
  <si>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</si>
  <si>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</si>
  <si>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</si>
  <si>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</si>
  <si>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</si>
  <si>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</si>
  <si>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</si>
  <si>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</si>
  <si>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</si>
  <si>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</si>
  <si>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</si>
  <si>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</si>
  <si>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</si>
  <si>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</si>
  <si>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</si>
  <si>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</si>
  <si>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</si>
  <si>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</si>
  <si>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</si>
  <si>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</si>
  <si>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</si>
  <si>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</si>
  <si>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</si>
  <si>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</si>
  <si>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</si>
  <si>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</si>
  <si>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</si>
  <si>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</si>
  <si>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</si>
  <si>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</si>
  <si>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</si>
  <si>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</si>
  <si>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</si>
  <si>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</si>
  <si>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</si>
  <si>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</si>
  <si>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</si>
  <si>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</si>
  <si>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</si>
  <si>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</si>
  <si>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</si>
  <si>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</si>
  <si>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</si>
  <si>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</si>
  <si>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</si>
  <si>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</si>
  <si>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</si>
  <si>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</si>
  <si>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</si>
  <si>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</si>
  <si>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</si>
  <si>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</si>
  <si>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</si>
  <si>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</si>
  <si>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</si>
  <si>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</si>
  <si>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</si>
  <si>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</si>
  <si>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</si>
  <si>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</si>
  <si>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</si>
  <si>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</si>
  <si>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</si>
  <si>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</si>
  <si>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</si>
  <si>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</si>
  <si>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</si>
  <si>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</si>
  <si>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</si>
  <si>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</si>
  <si>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</si>
  <si>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</si>
  <si>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</si>
  <si>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</si>
  <si>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</si>
  <si>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</si>
  <si>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</si>
  <si>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</si>
  <si>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</si>
  <si>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</si>
  <si>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</si>
  <si>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</si>
  <si>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</si>
  <si>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</si>
  <si>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</si>
  <si>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</si>
  <si>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</si>
  <si>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</si>
  <si>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</si>
  <si>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</si>
  <si>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</si>
  <si>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</si>
  <si>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</si>
  <si>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</si>
  <si>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</si>
  <si>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</si>
  <si>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</si>
  <si>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</si>
  <si>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</si>
  <si>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</si>
  <si>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</si>
  <si>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</si>
  <si>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</si>
  <si>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</si>
  <si>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</si>
  <si>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</si>
  <si>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</si>
  <si>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</si>
  <si>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</si>
  <si>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</si>
  <si>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</si>
  <si>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</si>
  <si>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</si>
  <si>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</si>
  <si>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</si>
  <si>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</si>
  <si>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</si>
  <si>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</si>
  <si>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</si>
  <si>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</si>
  <si>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</si>
  <si>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</si>
  <si>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</si>
  <si>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</si>
  <si>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</si>
  <si>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</si>
  <si>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</si>
  <si>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</si>
  <si>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</si>
  <si>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</si>
  <si>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</si>
  <si>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</si>
  <si>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</si>
  <si>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</si>
  <si>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</si>
  <si>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</si>
  <si>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</si>
  <si>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</si>
  <si>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</si>
  <si>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</si>
  <si>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</si>
  <si>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</si>
  <si>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</si>
  <si>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</si>
  <si>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</si>
  <si>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</si>
  <si>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</si>
  <si>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</si>
  <si>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</si>
  <si>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</si>
  <si>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</si>
  <si>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</si>
  <si>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</si>
  <si>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</si>
  <si>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</si>
  <si>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</si>
  <si>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</si>
  <si>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</si>
  <si>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</si>
  <si>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</si>
  <si>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</si>
  <si>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</si>
  <si>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</si>
  <si>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</si>
  <si>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</si>
  <si>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</si>
  <si>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</si>
  <si>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</si>
  <si>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</si>
  <si>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</si>
  <si>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</si>
  <si>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</si>
  <si>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</si>
  <si>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</si>
  <si>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</si>
  <si>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</si>
  <si>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</si>
  <si>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</si>
  <si>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</si>
  <si>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</si>
  <si>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</si>
  <si>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</si>
  <si>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</si>
  <si>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</si>
  <si>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</si>
  <si>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</si>
  <si>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</si>
  <si>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</si>
  <si>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</si>
  <si>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</si>
  <si>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</si>
  <si>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</si>
  <si>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</si>
  <si>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</si>
  <si>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</si>
  <si>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</si>
  <si>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</si>
  <si>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</si>
  <si>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</si>
  <si>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</si>
  <si>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</si>
  <si>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</si>
  <si>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</si>
  <si>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</si>
  <si>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</si>
  <si>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</si>
  <si>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</si>
  <si>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</si>
  <si>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</si>
  <si>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</si>
  <si>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</si>
  <si>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</si>
  <si>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</si>
  <si>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</si>
  <si>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</si>
  <si>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</si>
  <si>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</si>
  <si>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</si>
  <si>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</si>
  <si>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</si>
  <si>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</si>
  <si>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</si>
  <si>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</si>
  <si>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</si>
  <si>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</si>
  <si>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</si>
  <si>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</si>
  <si>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</si>
  <si>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</si>
  <si>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</si>
  <si>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</si>
  <si>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</si>
  <si>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</si>
  <si>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</si>
  <si>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</si>
  <si>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</si>
  <si>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</si>
  <si>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</si>
  <si>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</si>
  <si>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</si>
  <si>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</si>
  <si>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</si>
  <si>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</si>
  <si>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</si>
  <si>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</si>
  <si>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</si>
  <si>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</si>
  <si>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</si>
  <si>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</si>
  <si>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</si>
  <si>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</si>
  <si>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</si>
  <si>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</si>
  <si>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</si>
  <si>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</si>
  <si>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</si>
  <si>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</si>
  <si>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</si>
  <si>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</si>
  <si>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</si>
  <si>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</si>
  <si>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</si>
  <si>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</si>
  <si>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</si>
  <si>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</si>
  <si>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</si>
  <si>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</si>
  <si>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</si>
  <si>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</si>
  <si>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</si>
  <si>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</si>
  <si>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</si>
  <si>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</si>
  <si>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</si>
  <si>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</si>
  <si>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</si>
  <si>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</si>
  <si>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</si>
  <si>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</si>
  <si>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</si>
  <si>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</si>
  <si>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</si>
  <si>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</si>
  <si>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</si>
  <si>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</si>
  <si>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</si>
  <si>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</si>
  <si>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</si>
  <si>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</si>
  <si>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</si>
  <si>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</si>
  <si>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</si>
  <si>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</si>
  <si>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</si>
  <si>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</si>
  <si>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</si>
  <si>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</si>
  <si>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</si>
  <si>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</si>
  <si>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</si>
  <si>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</si>
  <si>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</si>
  <si>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</si>
  <si>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</si>
  <si>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</si>
  <si>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</si>
  <si>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</si>
  <si>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</si>
  <si>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</si>
  <si>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</si>
  <si>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</si>
  <si>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</si>
  <si>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</si>
  <si>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</si>
  <si>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</si>
  <si>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</si>
  <si>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</si>
  <si>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</si>
  <si>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</si>
  <si>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</si>
  <si>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</si>
  <si>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</si>
  <si>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</si>
  <si>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</si>
  <si>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</si>
  <si>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</si>
  <si>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</si>
  <si>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</si>
  <si>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</si>
  <si>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</si>
  <si>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</si>
  <si>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</si>
  <si>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</si>
  <si>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</si>
  <si>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</si>
  <si>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</si>
  <si>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</si>
  <si>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</si>
  <si>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</si>
  <si>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</si>
  <si>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</si>
  <si>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</si>
  <si>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</si>
  <si>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</si>
  <si>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</si>
  <si>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</si>
  <si>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</si>
  <si>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</si>
  <si>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</si>
  <si>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</si>
  <si>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</si>
  <si>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</si>
  <si>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</si>
  <si>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</si>
  <si>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</si>
  <si>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</si>
  <si>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</si>
  <si>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</si>
  <si>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</si>
  <si>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</si>
  <si>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</si>
  <si>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</si>
  <si>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</si>
  <si>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</si>
  <si>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</si>
  <si>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</si>
  <si>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</si>
  <si>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</si>
  <si>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</si>
  <si>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</si>
  <si>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</si>
  <si>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</si>
  <si>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</si>
  <si>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</si>
  <si>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</si>
  <si>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</si>
  <si>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</si>
  <si>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</si>
  <si>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</si>
  <si>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</si>
  <si>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</si>
  <si>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</si>
  <si>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</si>
  <si>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</si>
  <si>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</si>
  <si>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</si>
  <si>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</si>
  <si>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</si>
  <si>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</si>
  <si>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</si>
  <si>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</si>
  <si>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</si>
  <si>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</si>
  <si>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</si>
  <si>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</si>
  <si>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</si>
  <si>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</si>
  <si>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</si>
  <si>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</si>
  <si>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</si>
  <si>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</si>
  <si>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</si>
  <si>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</si>
  <si>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</si>
  <si>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</si>
  <si>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</si>
  <si>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</si>
  <si>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</si>
  <si>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</si>
  <si>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</si>
  <si>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</si>
  <si>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</si>
  <si>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</si>
  <si>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</si>
  <si>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</si>
  <si>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</si>
  <si>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</si>
  <si>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</si>
  <si>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</si>
  <si>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</si>
  <si>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</si>
  <si>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</si>
  <si>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</si>
  <si>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</si>
  <si>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</si>
  <si>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</si>
  <si>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</si>
  <si>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</si>
  <si>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</si>
  <si>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</si>
  <si>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</si>
  <si>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</si>
  <si>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</si>
  <si>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</si>
  <si>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</si>
  <si>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</si>
  <si>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</si>
  <si>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</si>
  <si>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</si>
  <si>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</si>
  <si>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</si>
  <si>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</si>
  <si>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</si>
  <si>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</si>
  <si>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</si>
  <si>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</si>
  <si>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</si>
  <si>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</si>
  <si>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</si>
  <si>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</si>
  <si>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</si>
  <si>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</si>
  <si>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</si>
  <si>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</si>
  <si>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</si>
  <si>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</si>
  <si>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</si>
  <si>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</si>
  <si>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</si>
  <si>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</si>
  <si>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</si>
  <si>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</si>
  <si>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</si>
  <si>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</si>
  <si>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</si>
  <si>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</si>
  <si>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</si>
  <si>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</si>
  <si>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</si>
  <si>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</si>
  <si>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</si>
  <si>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</si>
  <si>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</si>
  <si>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</si>
  <si>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</si>
  <si>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</si>
  <si>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</si>
  <si>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</si>
  <si>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</si>
  <si>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</si>
  <si>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</si>
  <si>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</si>
  <si>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</si>
  <si>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</si>
  <si>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</si>
  <si>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</si>
  <si>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</si>
  <si>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</si>
  <si>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</si>
  <si>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</si>
  <si>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</si>
  <si>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</si>
  <si>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</si>
  <si>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</si>
  <si>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</si>
  <si>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</si>
  <si>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</si>
  <si>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</si>
  <si>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</si>
  <si>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</si>
  <si>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</si>
  <si>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</si>
  <si>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</si>
  <si>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</si>
  <si>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</si>
  <si>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</si>
  <si>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</si>
  <si>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</si>
  <si>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</si>
  <si>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</si>
  <si>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</si>
  <si>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</si>
  <si>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</si>
  <si>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</si>
  <si>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</si>
  <si>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</si>
  <si>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</si>
  <si>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</si>
  <si>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</si>
  <si>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</si>
  <si>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</si>
  <si>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</si>
  <si>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</si>
  <si>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</si>
  <si>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</si>
  <si>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</si>
  <si>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</si>
  <si>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</si>
  <si>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</si>
  <si>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</si>
  <si>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</si>
  <si>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</si>
  <si>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</si>
  <si>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</si>
  <si>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</si>
  <si>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</si>
  <si>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</si>
  <si>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</si>
  <si>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</si>
  <si>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</si>
  <si>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</si>
  <si>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</si>
  <si>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</si>
  <si>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</si>
  <si>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</si>
  <si>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</si>
  <si>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</si>
  <si>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</si>
  <si>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</si>
  <si>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</si>
  <si>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</si>
  <si>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</si>
  <si>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</si>
  <si>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</si>
  <si>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</si>
  <si>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</si>
  <si>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</si>
  <si>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</si>
  <si>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</si>
  <si>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</si>
  <si>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</si>
  <si>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</si>
  <si>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</si>
  <si>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</si>
  <si>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</si>
  <si>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</si>
  <si>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</si>
  <si>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</si>
  <si>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</si>
  <si>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</si>
  <si>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</si>
  <si>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</si>
  <si>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</si>
  <si>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</si>
  <si>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</si>
  <si>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</si>
  <si>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</si>
  <si>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</si>
  <si>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</si>
  <si>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</si>
  <si>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</si>
  <si>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</si>
  <si>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</si>
  <si>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</si>
  <si>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</si>
  <si>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</si>
  <si>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</si>
  <si>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</si>
  <si>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</si>
  <si>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</si>
  <si>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</si>
  <si>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</si>
  <si>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</si>
  <si>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</si>
  <si>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</si>
  <si>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</si>
  <si>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</si>
  <si>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</si>
  <si>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</si>
  <si>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</si>
  <si>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</si>
  <si>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</si>
  <si>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</si>
  <si>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</si>
  <si>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</si>
  <si>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</si>
  <si>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</si>
  <si>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</si>
  <si>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</si>
  <si>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</si>
  <si>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</si>
  <si>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</si>
  <si>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</si>
  <si>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</si>
  <si>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</si>
  <si>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</si>
  <si>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</si>
  <si>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</si>
  <si>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</si>
  <si>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</si>
  <si>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</si>
  <si>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</si>
  <si>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</si>
  <si>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</si>
  <si>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</si>
  <si>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</si>
  <si>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</si>
  <si>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</si>
  <si>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</si>
  <si>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</si>
  <si>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</si>
  <si>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</si>
  <si>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</si>
  <si>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</si>
  <si>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</si>
  <si>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</si>
  <si>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</si>
  <si>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</si>
  <si>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</si>
  <si>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</si>
  <si>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</si>
  <si>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</si>
  <si>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</si>
  <si>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</si>
  <si>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</si>
  <si>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</si>
  <si>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</si>
  <si>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</si>
  <si>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</si>
  <si>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</si>
  <si>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</si>
  <si>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</si>
  <si>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</si>
  <si>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</si>
  <si>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</si>
  <si>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</si>
  <si>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</si>
  <si>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</si>
  <si>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</si>
  <si>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</si>
  <si>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</si>
  <si>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</si>
  <si>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</si>
  <si>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</si>
  <si>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</si>
  <si>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</si>
  <si>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</si>
  <si>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</si>
  <si>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</si>
  <si>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</si>
  <si>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</si>
  <si>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</si>
  <si>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</si>
  <si>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</si>
  <si>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</si>
  <si>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</si>
  <si>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</si>
  <si>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</si>
  <si>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</si>
  <si>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</si>
  <si>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</si>
  <si>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</si>
  <si>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</si>
  <si>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</si>
  <si>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</si>
  <si>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</si>
  <si>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</si>
  <si>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</si>
  <si>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</si>
  <si>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</si>
  <si>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</si>
  <si>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</si>
  <si>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</si>
  <si>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</si>
  <si>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</si>
  <si>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</si>
  <si>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</si>
  <si>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</si>
  <si>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</si>
  <si>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</si>
  <si>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</si>
  <si>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</si>
  <si>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</si>
  <si>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</si>
  <si>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</si>
  <si>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</si>
  <si>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</si>
  <si>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</si>
  <si>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</si>
  <si>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</si>
  <si>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</si>
  <si>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</si>
  <si>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</si>
  <si>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</si>
  <si>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</si>
  <si>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</si>
  <si>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</si>
  <si>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</si>
  <si>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</si>
  <si>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</si>
  <si>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</si>
  <si>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</si>
  <si>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</si>
  <si>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</si>
  <si>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</si>
  <si>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</si>
  <si>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</si>
  <si>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</si>
  <si>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</si>
  <si>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</si>
  <si>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</si>
  <si>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</si>
  <si>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</si>
  <si>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</si>
  <si>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</si>
  <si>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</si>
  <si>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</si>
  <si>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</si>
  <si>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</si>
  <si>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</si>
  <si>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</si>
  <si>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</si>
  <si>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</si>
  <si>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</si>
  <si>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</si>
  <si>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</si>
  <si>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</si>
  <si>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</si>
  <si>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</si>
  <si>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</si>
  <si>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</si>
  <si>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</si>
  <si>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</si>
  <si>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</si>
  <si>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</si>
  <si>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</si>
  <si>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</si>
  <si>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</si>
  <si>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</si>
  <si>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</si>
  <si>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</si>
  <si>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</si>
  <si>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</si>
  <si>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</si>
  <si>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</si>
  <si>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</si>
  <si>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</si>
  <si>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</si>
  <si>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</si>
  <si>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</si>
  <si>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</si>
  <si>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</si>
  <si>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</si>
  <si>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</si>
  <si>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</si>
  <si>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</si>
  <si>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</si>
  <si>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</si>
  <si>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</si>
  <si>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</si>
  <si>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</si>
  <si>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</si>
  <si>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</si>
  <si>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</si>
  <si>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</si>
  <si>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</si>
  <si>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</si>
  <si>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</si>
  <si>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</si>
  <si>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</si>
  <si>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</si>
  <si>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</si>
  <si>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</si>
  <si>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</si>
  <si>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</si>
  <si>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</si>
  <si>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</si>
  <si>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</si>
  <si>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</si>
  <si>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</si>
  <si>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</si>
  <si>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</si>
  <si>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</si>
  <si>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</si>
  <si>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</si>
  <si>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</si>
  <si>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</si>
  <si>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</si>
  <si>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</si>
  <si>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</si>
  <si>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</si>
  <si>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</si>
  <si>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</si>
  <si>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</si>
  <si>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</si>
  <si>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</si>
  <si>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</si>
  <si>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</si>
  <si>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</si>
  <si>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</si>
  <si>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</si>
  <si>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</si>
  <si>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</si>
  <si>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</si>
  <si>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</si>
  <si>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</si>
  <si>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</si>
  <si>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</si>
  <si>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</si>
  <si>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</si>
  <si>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</si>
  <si>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</si>
  <si>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</si>
  <si>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</si>
  <si>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</si>
  <si>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</si>
  <si>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</si>
  <si>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</si>
  <si>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</si>
  <si>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</si>
  <si>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</si>
  <si>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</si>
  <si>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</si>
  <si>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</si>
  <si>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</si>
  <si>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</si>
  <si>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</si>
  <si>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</si>
  <si>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</si>
  <si>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</si>
  <si>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</si>
  <si>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</si>
  <si>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</si>
  <si>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</si>
  <si>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</si>
  <si>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</si>
  <si>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</si>
  <si>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</si>
  <si>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</si>
  <si>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</si>
  <si>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</si>
  <si>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</si>
  <si>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</si>
  <si>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</si>
  <si>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</si>
  <si>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</si>
  <si>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</si>
  <si>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</si>
  <si>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</si>
  <si>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</si>
  <si>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</si>
  <si>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</si>
  <si>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</si>
  <si>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</si>
  <si>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</si>
  <si>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</si>
  <si>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</si>
  <si>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</si>
  <si>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</si>
  <si>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</si>
  <si>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</si>
  <si>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</si>
  <si>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</si>
  <si>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</si>
  <si>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</si>
  <si>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</si>
  <si>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</si>
  <si>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</si>
  <si>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</si>
  <si>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</si>
  <si>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</si>
  <si>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</si>
  <si>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</si>
  <si>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</si>
  <si>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</si>
  <si>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</si>
  <si>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</si>
  <si>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</si>
  <si>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</si>
  <si>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</si>
  <si>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</si>
  <si>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</si>
  <si>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</si>
  <si>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</si>
  <si>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</si>
  <si>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</si>
  <si>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</si>
  <si>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</si>
  <si>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</si>
  <si>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</si>
  <si>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</si>
  <si>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</si>
  <si>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</si>
  <si>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</si>
  <si>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</si>
  <si>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</si>
  <si>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</si>
  <si>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</si>
  <si>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</si>
  <si>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</si>
  <si>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</si>
  <si>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</si>
  <si>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</si>
  <si>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</si>
  <si>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</si>
  <si>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</si>
  <si>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</si>
  <si>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</si>
  <si>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</si>
  <si>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</si>
  <si>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</si>
  <si>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</si>
  <si>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</si>
  <si>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</si>
  <si>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</si>
  <si>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</si>
  <si>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</si>
  <si>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</si>
  <si>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</si>
  <si>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</si>
  <si>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</si>
  <si>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</si>
  <si>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</si>
  <si>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</si>
  <si>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</si>
  <si>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</si>
  <si>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</si>
  <si>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</si>
  <si>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</si>
  <si>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</si>
  <si>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</si>
  <si>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</si>
  <si>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</si>
  <si>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</si>
  <si>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</si>
  <si>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</si>
  <si>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</si>
  <si>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</si>
  <si>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</si>
  <si>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</si>
  <si>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</si>
  <si>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</si>
  <si>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</si>
  <si>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</si>
  <si>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</si>
  <si>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</si>
  <si>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</si>
  <si>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</si>
  <si>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</si>
  <si>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</si>
  <si>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</si>
  <si>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</si>
  <si>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</si>
  <si>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</si>
  <si>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</si>
  <si>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</si>
  <si>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</si>
  <si>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</si>
  <si>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</si>
  <si>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</si>
  <si>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</si>
  <si>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</si>
  <si>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</si>
  <si>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</si>
  <si>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</si>
  <si>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</si>
  <si>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</si>
  <si>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</si>
  <si>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</si>
  <si>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</si>
  <si>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</si>
  <si>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</si>
  <si>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</si>
  <si>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</si>
  <si>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</si>
  <si>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</si>
  <si>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</si>
  <si>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</si>
  <si>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</si>
  <si>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</si>
  <si>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</si>
  <si>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</si>
  <si>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</si>
  <si>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</si>
  <si>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</si>
  <si>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</si>
  <si>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</si>
  <si>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</si>
  <si>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</si>
  <si>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</si>
  <si>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</si>
  <si>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</si>
  <si>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</si>
  <si>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</si>
  <si>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</si>
  <si>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</si>
  <si>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</si>
  <si>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</si>
  <si>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</si>
  <si>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</si>
  <si>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</si>
  <si>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</si>
  <si>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</si>
  <si>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</si>
  <si>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</si>
  <si>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</si>
  <si>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</si>
  <si>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</si>
  <si>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</si>
  <si>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</si>
  <si>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</si>
  <si>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</si>
  <si>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</si>
  <si>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</si>
  <si>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</si>
  <si>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</si>
  <si>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</si>
  <si>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</si>
  <si>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</si>
  <si>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</si>
  <si>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</si>
  <si>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</si>
  <si>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</si>
  <si>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</si>
  <si>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</si>
  <si>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</si>
  <si>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</si>
  <si>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</si>
  <si>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</si>
  <si>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</si>
  <si>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</si>
  <si>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</si>
  <si>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</si>
  <si>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</si>
  <si>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</si>
  <si>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</si>
  <si>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</si>
  <si>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</si>
  <si>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</si>
  <si>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</si>
  <si>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</si>
  <si>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</si>
  <si>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</si>
  <si>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</si>
  <si>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</si>
  <si>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</si>
  <si>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</si>
  <si>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</si>
  <si>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</si>
  <si>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</si>
  <si>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</si>
  <si>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</si>
  <si>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</si>
  <si>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</si>
  <si>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</si>
  <si>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</si>
  <si>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</si>
  <si>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</si>
  <si>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</si>
  <si>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</si>
  <si>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</si>
  <si>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</si>
  <si>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</si>
  <si>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</si>
  <si>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</si>
  <si>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</si>
  <si>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</si>
  <si>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</si>
  <si>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</si>
  <si>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</si>
  <si>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</si>
  <si>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</si>
  <si>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</si>
  <si>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</si>
  <si>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</si>
  <si>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</si>
  <si>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</si>
  <si>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</si>
  <si>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</si>
  <si>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</si>
  <si>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</si>
  <si>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</si>
  <si>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</si>
  <si>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</si>
  <si>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</si>
  <si>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</si>
  <si>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</si>
  <si>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</si>
  <si>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</si>
  <si>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</si>
  <si>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</si>
  <si>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</si>
  <si>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</si>
  <si>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</si>
  <si>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</si>
  <si>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</si>
  <si>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</si>
  <si>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</si>
  <si>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</si>
  <si>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</si>
  <si>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</si>
  <si>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</si>
  <si>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</si>
  <si>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</si>
  <si>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</si>
  <si>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</si>
  <si>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</si>
  <si>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</si>
  <si>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</si>
  <si>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</si>
  <si>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</si>
  <si>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</si>
  <si>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</si>
  <si>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</si>
  <si>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</si>
  <si>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</si>
  <si>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</si>
  <si>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</si>
  <si>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</si>
  <si>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</si>
  <si>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</si>
  <si>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</si>
  <si>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</si>
  <si>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</si>
  <si>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</si>
  <si>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</si>
  <si>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</si>
  <si>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</si>
  <si>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</si>
  <si>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</si>
  <si>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</si>
  <si>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</si>
  <si>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</si>
  <si>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</si>
  <si>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</si>
  <si>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</si>
  <si>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</si>
  <si>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</si>
  <si>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</si>
  <si>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</si>
  <si>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</si>
  <si>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</si>
  <si>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</si>
  <si>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</si>
  <si>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</si>
  <si>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</si>
  <si>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</si>
  <si>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</si>
  <si>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</si>
  <si>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</si>
  <si>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</si>
  <si>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</si>
  <si>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</si>
  <si>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</si>
  <si>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</si>
  <si>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</si>
  <si>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</si>
  <si>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</si>
  <si>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</si>
  <si>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</si>
  <si>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</si>
  <si>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</si>
  <si>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</si>
  <si>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</si>
  <si>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</si>
  <si>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</si>
  <si>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</si>
  <si>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</si>
  <si>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</si>
  <si>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</si>
  <si>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</si>
  <si>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</si>
  <si>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</si>
  <si>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</si>
  <si>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</si>
  <si>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</si>
  <si>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</si>
  <si>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</si>
  <si>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</si>
  <si>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</si>
  <si>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</si>
  <si>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</si>
  <si>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</si>
  <si>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</si>
  <si>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</si>
  <si>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</si>
  <si>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</si>
  <si>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</si>
  <si>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</si>
  <si>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</si>
  <si>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</si>
  <si>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</si>
  <si>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</si>
  <si>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</si>
  <si>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</si>
  <si>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</si>
  <si>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</si>
  <si>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</si>
  <si>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</si>
  <si>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</si>
  <si>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</si>
  <si>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</si>
  <si>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</si>
  <si>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</si>
  <si>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</si>
  <si>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</si>
  <si>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</si>
  <si>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</si>
  <si>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</si>
  <si>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</si>
  <si>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</si>
  <si>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</si>
  <si>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</si>
  <si>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</si>
  <si>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</si>
  <si>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</si>
  <si>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</si>
  <si>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</si>
  <si>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</si>
  <si>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</si>
  <si>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</si>
  <si>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</si>
  <si>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</si>
  <si>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</si>
  <si>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</si>
  <si>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</si>
  <si>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</si>
  <si>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</si>
  <si>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</si>
  <si>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</si>
  <si>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</si>
  <si>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</si>
  <si>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</si>
  <si>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</si>
  <si>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</si>
  <si>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</si>
  <si>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</si>
  <si>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</si>
  <si>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</si>
  <si>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</si>
  <si>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</si>
  <si>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</si>
  <si>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</si>
  <si>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</si>
  <si>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</si>
  <si>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</si>
  <si>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</si>
  <si>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</si>
  <si>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</si>
  <si>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</si>
  <si>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</si>
  <si>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</si>
  <si>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</si>
  <si>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</si>
  <si>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</si>
  <si>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</si>
  <si>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</si>
  <si>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</si>
  <si>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</si>
  <si>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</si>
  <si>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</si>
  <si>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</si>
  <si>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</si>
  <si>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</si>
  <si>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</si>
  <si>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</si>
  <si>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</si>
  <si>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</si>
  <si>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</si>
  <si>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</si>
  <si>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</si>
  <si>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</si>
  <si>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</si>
  <si>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</si>
  <si>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</si>
  <si>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</si>
  <si>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</si>
  <si>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</si>
  <si>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</si>
  <si>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</si>
  <si>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</si>
  <si>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</si>
  <si>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</si>
  <si>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</si>
  <si>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</si>
  <si>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</si>
  <si>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</si>
  <si>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</si>
  <si>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</si>
  <si>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</si>
  <si>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</si>
  <si>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</si>
  <si>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</si>
  <si>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</si>
  <si>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</si>
  <si>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</si>
  <si>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</si>
  <si>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</si>
  <si>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</si>
  <si>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</si>
  <si>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</si>
  <si>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</si>
  <si>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</si>
  <si>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</si>
  <si>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</si>
  <si>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</si>
  <si>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</si>
  <si>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</si>
  <si>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</si>
  <si>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</si>
  <si>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</si>
  <si>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</si>
  <si>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</si>
  <si>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</si>
  <si>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</si>
  <si>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</si>
  <si>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</si>
  <si>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</si>
  <si>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</si>
  <si>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</si>
  <si>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</si>
  <si>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</si>
  <si>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</si>
  <si>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</si>
  <si>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</si>
  <si>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</si>
  <si>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</si>
  <si>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</si>
  <si>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</si>
  <si>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</si>
  <si>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</si>
  <si>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</si>
  <si>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</si>
  <si>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</si>
  <si>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</si>
  <si>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</si>
  <si>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</si>
  <si>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</si>
  <si>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</si>
  <si>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</si>
  <si>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</si>
  <si>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</si>
  <si>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</si>
  <si>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</si>
  <si>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</si>
  <si>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</si>
  <si>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</si>
  <si>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</si>
  <si>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</si>
  <si>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</si>
  <si>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</si>
  <si>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</si>
  <si>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</si>
  <si>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</si>
  <si>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</si>
  <si>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</si>
  <si>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</si>
  <si>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</si>
  <si>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</si>
  <si>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</si>
  <si>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</si>
  <si>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</si>
  <si>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</si>
  <si>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</si>
  <si>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</si>
  <si>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</si>
  <si>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</si>
  <si>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</si>
  <si>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</si>
  <si>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</si>
  <si>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</si>
  <si>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</si>
  <si>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</si>
  <si>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</si>
  <si>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</si>
  <si>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</si>
  <si>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</si>
  <si>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</si>
  <si>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</si>
  <si>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</si>
  <si>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</si>
  <si>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</si>
  <si>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</si>
  <si>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</si>
  <si>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</si>
  <si>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</si>
  <si>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</si>
  <si>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</si>
  <si>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</si>
  <si>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</si>
  <si>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</si>
  <si>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</si>
  <si>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</si>
  <si>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</si>
  <si>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</si>
  <si>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</si>
  <si>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</si>
  <si>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</si>
  <si>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</si>
  <si>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</si>
  <si>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</si>
  <si>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</si>
  <si>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</si>
  <si>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</si>
  <si>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</si>
  <si>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</si>
  <si>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</si>
  <si>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</si>
  <si>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</si>
  <si>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</si>
  <si>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</si>
  <si>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</si>
  <si>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</si>
  <si>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</si>
  <si>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</si>
  <si>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</si>
  <si>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</si>
  <si>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</si>
  <si>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</si>
  <si>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</si>
  <si>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</si>
  <si>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</si>
  <si>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</si>
  <si>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</si>
  <si>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</si>
  <si>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</si>
  <si>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</si>
  <si>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</si>
  <si>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</si>
  <si>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</si>
  <si>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</si>
  <si>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</si>
  <si>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</si>
  <si>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</si>
  <si>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</si>
  <si>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</si>
  <si>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</si>
  <si>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</si>
  <si>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</si>
  <si>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</si>
  <si>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</si>
  <si>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</si>
  <si>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</si>
  <si>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</si>
  <si>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</si>
  <si>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</si>
  <si>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</si>
  <si>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</si>
  <si>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</si>
  <si>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</si>
  <si>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</si>
  <si>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</si>
  <si>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</si>
  <si>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</si>
  <si>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</si>
  <si>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</si>
  <si>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</si>
  <si>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</si>
  <si>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</si>
  <si>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</si>
  <si>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</si>
  <si>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</si>
  <si>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</si>
  <si>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</si>
  <si>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</si>
  <si>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</si>
  <si>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</si>
  <si>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</si>
  <si>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</si>
  <si>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</si>
  <si>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</si>
  <si>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</si>
  <si>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</si>
  <si>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</si>
  <si>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</si>
  <si>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</si>
  <si>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</si>
  <si>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</si>
  <si>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</si>
  <si>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</si>
  <si>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</si>
  <si>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</si>
  <si>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</si>
  <si>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</si>
  <si>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</si>
  <si>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</si>
  <si>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</si>
  <si>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</si>
  <si>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</si>
  <si>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</si>
  <si>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</si>
  <si>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</si>
  <si>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</si>
  <si>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</si>
  <si>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</si>
  <si>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</si>
  <si>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</si>
  <si>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</si>
  <si>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</si>
  <si>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</si>
  <si>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</si>
  <si>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</si>
  <si>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</si>
  <si>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</si>
  <si>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</si>
  <si>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</si>
  <si>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</si>
  <si>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</si>
  <si>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</si>
  <si>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</si>
  <si>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</si>
  <si>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</si>
  <si>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</si>
  <si>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</si>
  <si>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</si>
  <si>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</si>
  <si>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</si>
  <si>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</si>
  <si>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</si>
  <si>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</si>
  <si>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</si>
  <si>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</si>
  <si>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</si>
  <si>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</si>
  <si>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</si>
  <si>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</si>
  <si>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</si>
  <si>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</si>
  <si>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</si>
  <si>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</si>
  <si>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</si>
  <si>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</si>
  <si>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</si>
  <si>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</si>
  <si>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</si>
  <si>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</si>
  <si>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</si>
  <si>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</si>
  <si>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</si>
  <si>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</si>
  <si>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</si>
  <si>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</si>
  <si>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</si>
  <si>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</si>
  <si>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</si>
  <si>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</si>
  <si>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</si>
  <si>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</si>
  <si>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</si>
  <si>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</si>
  <si>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</si>
  <si>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</si>
  <si>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</si>
  <si>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</si>
  <si>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</si>
  <si>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</si>
  <si>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</si>
  <si>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</si>
  <si>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</si>
  <si>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</si>
  <si>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</si>
  <si>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</si>
  <si>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</si>
  <si>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</si>
  <si>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</si>
  <si>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</si>
  <si>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</si>
  <si>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</si>
  <si>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</si>
  <si>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</si>
  <si>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</si>
  <si>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</si>
  <si>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</si>
  <si>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</si>
  <si>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</si>
  <si>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</si>
  <si>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</si>
  <si>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</si>
  <si>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</si>
  <si>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</si>
  <si>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</si>
  <si>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</si>
  <si>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</si>
  <si>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</si>
  <si>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</si>
  <si>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</si>
  <si>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</si>
  <si>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</si>
  <si>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</si>
  <si>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</si>
  <si>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</si>
  <si>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</si>
  <si>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</si>
  <si>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</si>
  <si>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</si>
  <si>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</si>
  <si>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</si>
  <si>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</si>
  <si>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</si>
  <si>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</si>
  <si>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</si>
  <si>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</si>
  <si>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</si>
  <si>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</si>
  <si>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</si>
  <si>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</si>
  <si>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</si>
  <si>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</si>
  <si>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</si>
  <si>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</si>
  <si>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</si>
  <si>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</si>
  <si>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</si>
  <si>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</si>
  <si>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</si>
  <si>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</si>
  <si>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</si>
  <si>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</si>
  <si>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</si>
  <si>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</si>
  <si>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</si>
  <si>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</si>
  <si>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</si>
  <si>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</si>
  <si>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</si>
  <si>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</si>
  <si>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</si>
  <si>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</si>
  <si>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</si>
  <si>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</si>
  <si>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</si>
  <si>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</si>
  <si>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</si>
  <si>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</si>
  <si>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</si>
  <si>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</si>
  <si>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</si>
  <si>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</si>
  <si>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</si>
  <si>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</si>
  <si>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</si>
  <si>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</si>
  <si>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</si>
  <si>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</si>
  <si>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</si>
  <si>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</si>
  <si>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</si>
  <si>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</si>
  <si>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</si>
  <si>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</si>
  <si>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</si>
  <si>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</si>
  <si>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</si>
  <si>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</si>
  <si>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</si>
  <si>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</si>
  <si>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</si>
  <si>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</si>
  <si>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</si>
  <si>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</si>
  <si>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</si>
  <si>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</si>
  <si>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</si>
  <si>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</si>
  <si>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</si>
  <si>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</si>
  <si>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</si>
  <si>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</si>
  <si>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</si>
  <si>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</si>
  <si>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</si>
  <si>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</si>
  <si>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</si>
  <si>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</si>
  <si>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</si>
  <si>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</si>
  <si>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</si>
  <si>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</si>
  <si>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</si>
  <si>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</si>
  <si>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</si>
  <si>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</si>
  <si>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</si>
  <si>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</si>
  <si>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</si>
  <si>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</si>
  <si>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</si>
  <si>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</si>
  <si>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</si>
  <si>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</si>
  <si>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</si>
  <si>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</si>
  <si>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</si>
  <si>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</si>
  <si>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</si>
  <si>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</si>
  <si>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</si>
  <si>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</si>
  <si>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</si>
  <si>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</si>
  <si>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</si>
  <si>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</si>
  <si>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</si>
  <si>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</si>
  <si>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</si>
  <si>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</si>
  <si>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</si>
  <si>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</si>
  <si>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</si>
  <si>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</si>
  <si>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</si>
  <si>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</si>
  <si>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</si>
  <si>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</si>
  <si>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</si>
  <si>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</si>
  <si>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</si>
  <si>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</si>
  <si>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</si>
  <si>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</si>
  <si>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</si>
  <si>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</si>
  <si>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</si>
  <si>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</si>
  <si>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</si>
  <si>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</si>
  <si>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</si>
  <si>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</si>
  <si>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</si>
  <si>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</si>
  <si>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</si>
  <si>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</si>
  <si>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</si>
  <si>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</si>
  <si>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</si>
  <si>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</si>
  <si>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</si>
  <si>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</si>
  <si>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</si>
  <si>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</si>
  <si>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</si>
  <si>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</si>
  <si>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</si>
  <si>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</si>
  <si>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</si>
  <si>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</si>
  <si>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</si>
  <si>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</si>
  <si>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</si>
  <si>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</si>
  <si>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</si>
  <si>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</si>
  <si>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</si>
  <si>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</si>
  <si>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</si>
  <si>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</si>
  <si>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</si>
  <si>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</si>
  <si>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</si>
  <si>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</si>
  <si>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</si>
  <si>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</si>
  <si>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</si>
  <si>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</si>
  <si>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</si>
  <si>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</si>
  <si>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</si>
  <si>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</si>
  <si>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</si>
  <si>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</si>
  <si>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</si>
  <si>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</si>
  <si>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</si>
  <si>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</si>
  <si>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</si>
  <si>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</si>
  <si>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</si>
  <si>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</si>
  <si>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</si>
  <si>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</si>
  <si>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</si>
  <si>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</si>
  <si>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</si>
  <si>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</si>
  <si>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</si>
  <si>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</si>
  <si>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</si>
  <si>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</si>
  <si>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</si>
  <si>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</si>
  <si>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</si>
  <si>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</si>
  <si>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</si>
  <si>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</si>
  <si>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</si>
  <si>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</si>
  <si>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</si>
  <si>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</si>
  <si>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</si>
  <si>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</si>
  <si>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</si>
  <si>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</si>
  <si>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</si>
  <si>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</si>
  <si>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</si>
  <si>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</si>
  <si>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</si>
  <si>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</si>
  <si>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</si>
  <si>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</si>
  <si>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</si>
  <si>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</si>
  <si>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</si>
  <si>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</si>
  <si>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</si>
  <si>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</si>
  <si>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</si>
  <si>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</si>
  <si>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</si>
  <si>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</si>
  <si>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</si>
  <si>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</si>
  <si>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</si>
  <si>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</si>
  <si>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</si>
  <si>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</si>
  <si>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</si>
  <si>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</si>
  <si>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</si>
  <si>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</si>
  <si>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</si>
  <si>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</si>
  <si>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</si>
  <si>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</si>
  <si>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</si>
  <si>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</si>
  <si>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</si>
  <si>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</si>
  <si>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</si>
  <si>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</si>
  <si>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</si>
  <si>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</si>
  <si>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</si>
  <si>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</si>
  <si>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</si>
  <si>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</si>
  <si>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</si>
  <si>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</si>
  <si>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</si>
  <si>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</si>
  <si>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</si>
  <si>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</si>
  <si>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</si>
  <si>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</si>
  <si>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</si>
  <si>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</si>
  <si>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</si>
  <si>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</si>
  <si>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</si>
  <si>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</si>
  <si>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</si>
  <si>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</si>
  <si>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</si>
  <si>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</si>
  <si>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</si>
  <si>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</si>
  <si>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</si>
  <si>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</si>
  <si>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</si>
  <si>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</si>
  <si>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</si>
  <si>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</si>
  <si>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</si>
  <si>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</si>
  <si>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</si>
  <si>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</si>
  <si>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</si>
  <si>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</si>
  <si>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</si>
  <si>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</si>
  <si>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</si>
  <si>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</si>
  <si>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</si>
  <si>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</si>
  <si>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</si>
  <si>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</si>
  <si>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</si>
  <si>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</si>
  <si>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</si>
  <si>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</si>
  <si>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</si>
  <si>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</si>
  <si>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</si>
  <si>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</si>
  <si>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</si>
  <si>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</si>
  <si>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</si>
  <si>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</si>
  <si>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</si>
  <si>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</si>
  <si>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</si>
  <si>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</si>
  <si>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</si>
  <si>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</si>
  <si>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</si>
  <si>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</si>
  <si>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</si>
  <si>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</si>
  <si>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</si>
  <si>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</si>
  <si>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</si>
  <si>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</si>
  <si>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</si>
  <si>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</si>
  <si>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</si>
  <si>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</si>
  <si>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</si>
  <si>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</si>
  <si>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</si>
  <si>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</si>
  <si>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</si>
  <si>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</si>
  <si>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</si>
  <si>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</si>
  <si>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</si>
  <si>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</si>
  <si>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</si>
  <si>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</si>
  <si>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</si>
  <si>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</si>
  <si>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</si>
  <si>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</si>
  <si>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</si>
  <si>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</si>
  <si>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</si>
  <si>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</si>
  <si>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</si>
  <si>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</si>
  <si>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</si>
  <si>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</si>
  <si>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</si>
  <si>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</si>
  <si>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</si>
  <si>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</si>
  <si>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</si>
  <si>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</si>
  <si>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</si>
  <si>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</si>
  <si>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</si>
  <si>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</si>
  <si>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</si>
  <si>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</si>
  <si>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</si>
  <si>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</si>
  <si>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</si>
  <si>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</si>
  <si>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</si>
  <si>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</si>
  <si>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</si>
  <si>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</si>
  <si>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</si>
  <si>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</si>
  <si>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</si>
  <si>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</si>
  <si>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</si>
  <si>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</si>
  <si>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</si>
  <si>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</si>
  <si>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</si>
  <si>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</si>
  <si>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</si>
  <si>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</si>
  <si>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</si>
  <si>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</si>
  <si>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</si>
  <si>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</si>
  <si>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</si>
  <si>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</si>
  <si>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</si>
  <si>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</si>
  <si>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</si>
  <si>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</si>
  <si>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</si>
  <si>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</si>
  <si>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</si>
  <si>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</si>
  <si>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</si>
  <si>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</si>
  <si>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</si>
  <si>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</si>
  <si>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</si>
  <si>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</si>
  <si>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</si>
  <si>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</si>
  <si>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</si>
  <si>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</si>
  <si>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</si>
  <si>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</si>
  <si>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</si>
  <si>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</si>
  <si>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</si>
  <si>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</si>
  <si>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</si>
  <si>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</si>
  <si>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</si>
  <si>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</si>
  <si>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</si>
  <si>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</si>
  <si>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</si>
  <si>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</si>
  <si>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</si>
  <si>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</si>
  <si>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</si>
  <si>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</si>
  <si>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</si>
  <si>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</si>
  <si>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</si>
  <si>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</si>
  <si>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</si>
  <si>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</si>
  <si>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</si>
  <si>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</si>
  <si>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</si>
  <si>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</si>
  <si>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</si>
  <si>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</si>
  <si>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</si>
  <si>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</si>
  <si>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</si>
  <si>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</si>
  <si>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</si>
  <si>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</si>
  <si>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</si>
  <si>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</si>
  <si>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</si>
  <si>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</si>
  <si>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</si>
  <si>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</si>
  <si>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</si>
  <si>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</si>
  <si>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</si>
  <si>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</si>
  <si>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</si>
  <si>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</si>
  <si>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</si>
  <si>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</si>
  <si>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</si>
  <si>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</si>
  <si>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</si>
  <si>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</si>
  <si>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</si>
  <si>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</si>
  <si>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</si>
  <si>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</si>
  <si>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</si>
  <si>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</si>
  <si>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</si>
  <si>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</si>
  <si>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</si>
  <si>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</si>
  <si>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</si>
  <si>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</si>
  <si>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</si>
  <si>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</si>
  <si>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</si>
  <si>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</si>
  <si>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</si>
  <si>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</si>
  <si>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</si>
  <si>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</si>
  <si>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</si>
  <si>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</si>
  <si>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</si>
  <si>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</si>
  <si>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</si>
  <si>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</si>
  <si>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</si>
  <si>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</si>
  <si>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</si>
  <si>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</si>
  <si>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</si>
  <si>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</si>
  <si>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</si>
  <si>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</si>
  <si>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</si>
  <si>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</si>
  <si>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</si>
  <si>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</si>
  <si>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</si>
  <si>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</si>
  <si>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</si>
  <si>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</si>
  <si>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</si>
  <si>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</si>
  <si>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</si>
  <si>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</si>
  <si>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</si>
  <si>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</si>
  <si>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</si>
  <si>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</si>
  <si>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</si>
  <si>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</si>
  <si>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</si>
  <si>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</si>
  <si>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</si>
  <si>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</si>
  <si>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</si>
  <si>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</si>
  <si>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</si>
  <si>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</si>
  <si>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</si>
  <si>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</si>
  <si>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</si>
  <si>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</si>
  <si>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</si>
  <si>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</si>
  <si>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</si>
  <si>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</si>
  <si>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</si>
  <si>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</si>
  <si>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</si>
  <si>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</si>
  <si>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</si>
  <si>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</si>
  <si>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</si>
  <si>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</si>
  <si>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</si>
  <si>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</si>
  <si>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</si>
  <si>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</si>
  <si>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</si>
  <si>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</si>
  <si>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</si>
  <si>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</si>
  <si>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</si>
  <si>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</si>
  <si>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</si>
  <si>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</si>
  <si>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</si>
  <si>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</si>
  <si>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</si>
  <si>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</si>
  <si>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</si>
  <si>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</si>
  <si>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</si>
  <si>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</si>
  <si>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</si>
  <si>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</si>
  <si>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</si>
  <si>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</si>
  <si>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</si>
  <si>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</si>
  <si>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</si>
  <si>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</si>
  <si>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</si>
  <si>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</si>
  <si>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</si>
  <si>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</si>
  <si>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</si>
  <si>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</si>
  <si>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</si>
  <si>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</si>
  <si>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</si>
  <si>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</si>
  <si>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</si>
  <si>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</si>
  <si>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</si>
  <si>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</si>
  <si>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</si>
  <si>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</si>
  <si>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</si>
  <si>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</si>
  <si>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</si>
  <si>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</si>
  <si>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</si>
  <si>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</si>
  <si>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</si>
  <si>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</si>
  <si>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</si>
  <si>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</si>
  <si>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</si>
  <si>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</si>
  <si>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</si>
  <si>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</si>
  <si>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</si>
  <si>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</si>
  <si>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</si>
  <si>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</si>
  <si>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</si>
  <si>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</si>
  <si>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</si>
  <si>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</si>
  <si>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</si>
  <si>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</si>
  <si>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</si>
  <si>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</si>
  <si>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</si>
  <si>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</si>
  <si>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</si>
  <si>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</si>
  <si>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</si>
  <si>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</si>
  <si>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</si>
  <si>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</si>
  <si>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</si>
  <si>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</si>
  <si>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</si>
  <si>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</si>
  <si>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</si>
  <si>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</si>
  <si>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</si>
  <si>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</si>
  <si>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</si>
  <si>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</si>
  <si>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</si>
  <si>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</si>
  <si>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</si>
  <si>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</si>
  <si>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</si>
  <si>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</si>
  <si>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</si>
  <si>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</si>
  <si>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</si>
  <si>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</si>
  <si>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</si>
  <si>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</si>
  <si>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</si>
  <si>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</si>
  <si>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</si>
  <si>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</si>
  <si>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</si>
  <si>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</si>
  <si>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</si>
  <si>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</si>
  <si>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</si>
  <si>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</si>
  <si>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</si>
  <si>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</si>
  <si>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</si>
  <si>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</si>
  <si>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</si>
  <si>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</si>
  <si>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</si>
  <si>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</si>
  <si>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</si>
  <si>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</si>
  <si>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</si>
  <si>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</si>
  <si>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</si>
  <si>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</si>
  <si>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</si>
  <si>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</si>
  <si>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</si>
  <si>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</si>
  <si>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</si>
  <si>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</si>
  <si>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</si>
  <si>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</si>
  <si>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</si>
  <si>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</si>
  <si>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</si>
  <si>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</si>
  <si>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</si>
  <si>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</si>
  <si>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</si>
  <si>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</si>
  <si>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</si>
  <si>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</si>
  <si>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</si>
  <si>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</si>
  <si>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</si>
  <si>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</si>
  <si>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</si>
  <si>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</si>
  <si>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</si>
  <si>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</si>
  <si>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</si>
  <si>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</si>
  <si>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</si>
  <si>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</si>
  <si>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</si>
  <si>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</si>
  <si>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</si>
  <si>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</si>
  <si>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</si>
  <si>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</si>
  <si>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</si>
  <si>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</si>
  <si>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</si>
  <si>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</si>
  <si>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</si>
  <si>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</si>
  <si>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</si>
  <si>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</si>
  <si>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</si>
  <si>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</si>
  <si>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</si>
  <si>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</si>
  <si>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</si>
  <si>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</si>
  <si>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</si>
  <si>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</si>
  <si>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</si>
  <si>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</si>
  <si>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</si>
  <si>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</si>
  <si>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</si>
  <si>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</si>
  <si>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</si>
  <si>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</si>
  <si>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</si>
  <si>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</si>
  <si>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</si>
  <si>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</si>
  <si>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</si>
  <si>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</si>
  <si>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</si>
  <si>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</si>
  <si>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</si>
  <si>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</si>
  <si>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</si>
  <si>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</si>
  <si>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</si>
  <si>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</si>
  <si>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</si>
  <si>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</si>
  <si>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</si>
  <si>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</si>
  <si>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</si>
  <si>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</si>
  <si>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</si>
  <si>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</si>
  <si>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</si>
  <si>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</si>
  <si>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</si>
  <si>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</si>
  <si>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</si>
  <si>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</si>
  <si>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</si>
  <si>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</si>
  <si>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</si>
  <si>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</si>
  <si>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</si>
  <si>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</si>
  <si>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</si>
  <si>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</si>
  <si>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</si>
  <si>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</si>
  <si>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</si>
  <si>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</si>
  <si>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</si>
  <si>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</si>
  <si>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</si>
  <si>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</si>
  <si>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</si>
  <si>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</si>
  <si>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</si>
  <si>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</si>
  <si>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</si>
  <si>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</si>
  <si>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</si>
  <si>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</si>
  <si>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</si>
  <si>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</si>
  <si>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</si>
  <si>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</si>
  <si>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</si>
  <si>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</si>
  <si>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</si>
  <si>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</si>
  <si>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</si>
  <si>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</si>
  <si>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</si>
  <si>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</si>
  <si>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</si>
  <si>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</si>
  <si>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</si>
  <si>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</si>
  <si>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</si>
  <si>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</si>
  <si>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</si>
  <si>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</si>
  <si>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</si>
  <si>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</si>
  <si>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</si>
  <si>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</si>
  <si>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</si>
  <si>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</si>
  <si>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</si>
  <si>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</si>
  <si>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</si>
  <si>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</si>
  <si>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</si>
  <si>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</si>
  <si>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</si>
  <si>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</si>
  <si>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</si>
  <si>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</si>
  <si>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</si>
  <si>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</si>
  <si>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</si>
  <si>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</si>
  <si>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</si>
  <si>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</si>
  <si>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</si>
  <si>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</si>
  <si>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</si>
  <si>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</si>
  <si>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</si>
  <si>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</si>
  <si>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</si>
  <si>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</si>
  <si>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</si>
  <si>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</si>
  <si>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</si>
  <si>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</si>
  <si>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</si>
  <si>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</si>
  <si>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</si>
  <si>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</si>
  <si>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</si>
  <si>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</si>
  <si>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</si>
  <si>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</si>
  <si>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</si>
  <si>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</si>
  <si>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</si>
  <si>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</si>
  <si>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</si>
  <si>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</si>
  <si>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</si>
  <si>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</si>
  <si>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</si>
  <si>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</si>
  <si>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</si>
  <si>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</si>
  <si>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</si>
  <si>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</si>
  <si>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</si>
  <si>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</si>
  <si>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</si>
  <si>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</si>
  <si>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</si>
  <si>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</si>
  <si>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</si>
  <si>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</si>
  <si>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</si>
  <si>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</si>
  <si>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</si>
  <si>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</si>
  <si>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</si>
  <si>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</si>
  <si>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</si>
  <si>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</si>
  <si>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</si>
  <si>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</si>
  <si>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</si>
  <si>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</si>
  <si>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</si>
  <si>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</si>
  <si>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</si>
  <si>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</si>
  <si>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</si>
  <si>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</si>
  <si>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</si>
  <si>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</si>
  <si>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</si>
  <si>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</si>
  <si>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</si>
  <si>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</si>
  <si>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</si>
  <si>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</si>
  <si>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</si>
  <si>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</si>
  <si>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</si>
  <si>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</si>
  <si>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</si>
  <si>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</si>
  <si>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</si>
  <si>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</si>
  <si>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</si>
  <si>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</si>
  <si>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</si>
  <si>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</si>
  <si>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</si>
  <si>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</si>
  <si>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</si>
  <si>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</si>
  <si>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</si>
  <si>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</si>
  <si>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</si>
  <si>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</si>
  <si>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</si>
  <si>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</si>
  <si>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</si>
  <si>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</si>
  <si>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</si>
  <si>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</si>
  <si>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</si>
  <si>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</si>
  <si>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</si>
  <si>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</si>
  <si>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</si>
  <si>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</si>
  <si>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</si>
  <si>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</si>
  <si>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</si>
  <si>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</si>
  <si>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</si>
  <si>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</si>
  <si>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</si>
  <si>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</si>
  <si>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</si>
  <si>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</si>
  <si>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</si>
  <si>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</si>
  <si>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</si>
  <si>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</si>
  <si>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</si>
  <si>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</si>
  <si>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</si>
  <si>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</si>
  <si>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</si>
  <si>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</si>
  <si>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</si>
  <si>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</si>
  <si>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</si>
  <si>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</si>
  <si>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</si>
  <si>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</si>
  <si>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</si>
  <si>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</si>
  <si>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</si>
  <si>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</si>
  <si>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</si>
  <si>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</si>
  <si>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</si>
  <si>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</si>
  <si>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</si>
  <si>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</si>
  <si>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</si>
  <si>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</si>
  <si>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</si>
  <si>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</si>
  <si>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</si>
  <si>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</si>
  <si>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</si>
  <si>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</si>
  <si>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</si>
  <si>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</si>
  <si>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</si>
  <si>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</si>
  <si>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</si>
  <si>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</si>
  <si>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</si>
  <si>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</si>
  <si>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</si>
  <si>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</si>
  <si>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</si>
  <si>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</si>
  <si>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</si>
  <si>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</si>
  <si>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</si>
  <si>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</si>
  <si>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</si>
  <si>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</si>
  <si>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</si>
  <si>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</si>
  <si>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</si>
  <si>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</si>
  <si>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</si>
  <si>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</si>
  <si>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</si>
  <si>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</si>
  <si>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</si>
  <si>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</si>
  <si>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</si>
  <si>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</si>
  <si>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</si>
  <si>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</si>
  <si>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</si>
  <si>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</si>
  <si>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</si>
  <si>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</si>
  <si>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</si>
  <si>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</si>
  <si>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</si>
  <si>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</si>
  <si>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</si>
  <si>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</si>
  <si>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</si>
  <si>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</si>
  <si>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</si>
  <si>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</si>
  <si>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</si>
  <si>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</si>
  <si>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</si>
  <si>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</si>
  <si>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</si>
  <si>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</si>
  <si>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</si>
  <si>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</si>
  <si>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</si>
  <si>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</si>
  <si>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</si>
  <si>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</si>
  <si>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</si>
  <si>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</si>
  <si>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</si>
  <si>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</si>
  <si>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</si>
  <si>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</si>
  <si>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</si>
  <si>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</si>
  <si>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</si>
  <si>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</si>
  <si>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</si>
  <si>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</si>
  <si>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</si>
  <si>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</si>
  <si>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</si>
  <si>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</si>
  <si>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</si>
  <si>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</si>
  <si>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</si>
  <si>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</si>
  <si>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</si>
  <si>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</si>
  <si>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</si>
  <si>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</si>
  <si>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</si>
  <si>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</si>
  <si>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</si>
  <si>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</si>
  <si>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</si>
  <si>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</si>
  <si>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</si>
  <si>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</si>
  <si>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</si>
  <si>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</si>
  <si>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</si>
  <si>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</si>
  <si>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</si>
  <si>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</si>
  <si>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</si>
  <si>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</si>
  <si>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</si>
  <si>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</si>
  <si>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</si>
  <si>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</si>
  <si>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</si>
  <si>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</si>
  <si>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</si>
  <si>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</si>
  <si>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</si>
  <si>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</si>
  <si>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</si>
  <si>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</si>
  <si>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</si>
  <si>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</si>
  <si>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</si>
  <si>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</si>
  <si>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</si>
  <si>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</si>
  <si>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</si>
  <si>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</si>
  <si>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</si>
  <si>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</si>
  <si>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</si>
  <si>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</si>
  <si>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</si>
  <si>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</si>
  <si>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</si>
  <si>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</si>
  <si>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</si>
  <si>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</si>
  <si>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</si>
  <si>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</si>
  <si>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</si>
  <si>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</si>
  <si>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</si>
  <si>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</si>
  <si>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</si>
  <si>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</si>
  <si>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</si>
  <si>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</si>
  <si>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</si>
  <si>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</si>
  <si>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</si>
  <si>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</si>
  <si>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</si>
  <si>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</si>
  <si>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</si>
  <si>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</si>
  <si>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</si>
  <si>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</si>
  <si>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</si>
  <si>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</si>
  <si>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</si>
  <si>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</si>
  <si>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</si>
  <si>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</si>
  <si>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</si>
  <si>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</si>
  <si>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</si>
  <si>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</si>
  <si>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</si>
  <si>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</si>
  <si>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</si>
  <si>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</si>
  <si>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</si>
  <si>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</si>
  <si>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</si>
  <si>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</si>
  <si>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</si>
  <si>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</si>
  <si>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</si>
  <si>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</si>
  <si>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</si>
  <si>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</si>
  <si>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</si>
  <si>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</si>
  <si>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</si>
  <si>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</si>
  <si>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</si>
  <si>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</si>
  <si>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</si>
  <si>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</si>
  <si>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</si>
  <si>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</si>
  <si>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</si>
  <si>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</si>
  <si>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</si>
  <si>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</si>
  <si>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</si>
  <si>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</si>
  <si>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</si>
  <si>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</si>
  <si>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</si>
  <si>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</si>
  <si>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</si>
  <si>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</si>
  <si>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</si>
  <si>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</si>
  <si>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</si>
  <si>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</si>
  <si>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</si>
  <si>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</si>
  <si>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</si>
  <si>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</si>
  <si>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</si>
  <si>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</si>
  <si>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</si>
  <si>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</si>
  <si>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</si>
  <si>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</si>
  <si>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</si>
  <si>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</si>
  <si>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</si>
  <si>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</si>
  <si>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</si>
  <si>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</si>
  <si>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</si>
  <si>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</si>
  <si>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</si>
  <si>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</si>
  <si>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</si>
  <si>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</si>
  <si>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</si>
  <si>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</si>
  <si>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</si>
  <si>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</si>
  <si>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</si>
  <si>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</si>
  <si>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</si>
  <si>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</si>
  <si>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</si>
  <si>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</si>
  <si>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</si>
  <si>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</si>
  <si>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</si>
  <si>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</si>
  <si>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</si>
  <si>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</si>
  <si>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</si>
  <si>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</si>
  <si>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</si>
  <si>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</si>
  <si>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</si>
  <si>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</si>
  <si>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</si>
  <si>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</si>
  <si>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</si>
  <si>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</si>
  <si>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</si>
  <si>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</si>
  <si>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</si>
  <si>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</si>
  <si>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</si>
  <si>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</si>
  <si>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</si>
  <si>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</si>
  <si>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</si>
  <si>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</si>
  <si>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</si>
  <si>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</si>
  <si>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</si>
  <si>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</si>
  <si>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</si>
  <si>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</si>
  <si>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</si>
  <si>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</si>
  <si>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</si>
  <si>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</si>
  <si>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</si>
  <si>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</si>
  <si>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</si>
  <si>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</si>
  <si>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</si>
  <si>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</si>
  <si>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</si>
  <si>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</si>
  <si>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</si>
  <si>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</si>
  <si>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</si>
  <si>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</si>
  <si>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</si>
  <si>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</si>
  <si>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</si>
  <si>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</si>
  <si>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</si>
  <si>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</si>
  <si>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</si>
  <si>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</si>
  <si>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</si>
  <si>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</si>
  <si>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</si>
  <si>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</si>
  <si>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</si>
  <si>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</si>
  <si>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</si>
  <si>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</si>
  <si>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</si>
  <si>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</si>
  <si>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</si>
  <si>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</si>
  <si>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</si>
  <si>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</si>
  <si>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</si>
  <si>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</si>
  <si>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</si>
  <si>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</si>
  <si>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</si>
  <si>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</si>
  <si>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</si>
  <si>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</si>
  <si>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</si>
  <si>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</si>
  <si>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</si>
  <si>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</si>
  <si>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</si>
  <si>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</si>
  <si>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</si>
  <si>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</si>
  <si>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</si>
  <si>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</si>
  <si>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</si>
  <si>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</si>
  <si>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</si>
  <si>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</si>
  <si>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</si>
  <si>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</si>
  <si>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</si>
  <si>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</si>
  <si>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</si>
  <si>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</si>
  <si>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</si>
  <si>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</si>
  <si>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</si>
  <si>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</si>
  <si>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</si>
  <si>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</si>
  <si>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</si>
  <si>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</si>
  <si>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</si>
  <si>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</si>
  <si>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</si>
  <si>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</si>
  <si>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</si>
  <si>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</si>
  <si>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</si>
  <si>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</si>
  <si>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</si>
  <si>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</si>
  <si>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</si>
  <si>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</si>
  <si>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</si>
  <si>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</si>
  <si>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</si>
  <si>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</si>
  <si>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</si>
  <si>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</si>
  <si>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</si>
  <si>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</si>
  <si>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</si>
  <si>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</si>
  <si>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</si>
  <si>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</si>
  <si>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</si>
  <si>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</si>
  <si>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</si>
  <si>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</si>
  <si>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</si>
  <si>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</si>
  <si>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</si>
  <si>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</si>
  <si>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</si>
  <si>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</si>
  <si>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</si>
  <si>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</si>
  <si>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</si>
  <si>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</si>
  <si>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</si>
  <si>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</si>
  <si>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</si>
  <si>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</si>
  <si>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</si>
  <si>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</si>
  <si>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</si>
  <si>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</si>
  <si>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</si>
  <si>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</si>
  <si>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</si>
  <si>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</si>
  <si>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</si>
  <si>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</si>
  <si>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</si>
  <si>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</si>
  <si>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</si>
  <si>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</si>
  <si>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</si>
  <si>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</si>
  <si>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</si>
  <si>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</si>
  <si>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</si>
  <si>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</si>
  <si>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</si>
  <si>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</si>
  <si>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</si>
  <si>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</si>
  <si>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</si>
  <si>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</si>
  <si>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</si>
  <si>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</si>
  <si>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</si>
  <si>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</si>
  <si>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</si>
  <si>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</si>
  <si>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</si>
  <si>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</si>
  <si>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</si>
  <si>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</si>
  <si>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</si>
  <si>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</si>
  <si>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</si>
  <si>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</si>
  <si>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</si>
  <si>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</si>
  <si>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</si>
  <si>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</si>
  <si>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</si>
  <si>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</si>
  <si>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</si>
  <si>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</si>
  <si>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</si>
  <si>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</si>
  <si>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</si>
  <si>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</si>
  <si>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</si>
  <si>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</si>
  <si>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</si>
  <si>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</si>
  <si>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</si>
  <si>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</si>
  <si>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</si>
  <si>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</si>
  <si>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</si>
  <si>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</si>
  <si>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</si>
  <si>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</si>
  <si>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</si>
  <si>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</si>
  <si>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</si>
  <si>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</si>
  <si>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</si>
  <si>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</si>
  <si>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</si>
  <si>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</si>
  <si>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</si>
  <si>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</si>
  <si>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</si>
  <si>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</si>
  <si>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</si>
  <si>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</si>
  <si>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</si>
  <si>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</si>
  <si>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</si>
  <si>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</si>
  <si>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</si>
  <si>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</si>
  <si>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</si>
  <si>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</si>
  <si>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</si>
  <si>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</si>
  <si>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</si>
  <si>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</si>
  <si>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</si>
  <si>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</si>
  <si>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</si>
  <si>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</si>
  <si>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</si>
  <si>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</si>
  <si>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</si>
  <si>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</si>
  <si>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</si>
  <si>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</si>
  <si>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</si>
  <si>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</si>
  <si>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</si>
  <si>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</si>
  <si>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</si>
  <si>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</si>
  <si>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</si>
  <si>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</si>
  <si>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</si>
  <si>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</si>
  <si>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</si>
  <si>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</si>
  <si>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</si>
  <si>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</si>
  <si>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</si>
  <si>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</si>
  <si>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</si>
  <si>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</si>
  <si>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</si>
  <si>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</si>
  <si>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</si>
  <si>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</si>
  <si>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</si>
  <si>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</si>
  <si>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</si>
  <si>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</si>
  <si>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</si>
  <si>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</si>
  <si>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</si>
  <si>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</si>
  <si>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</si>
  <si>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</si>
  <si>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</si>
  <si>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</si>
  <si>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</si>
  <si>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</si>
  <si>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</si>
  <si>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</si>
  <si>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</si>
  <si>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</si>
  <si>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</si>
  <si>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</si>
  <si>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</si>
  <si>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</si>
  <si>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</si>
  <si>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</si>
  <si>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</si>
  <si>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</si>
  <si>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</si>
  <si>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</si>
  <si>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</si>
  <si>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</si>
  <si>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</si>
  <si>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</si>
  <si>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</si>
  <si>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</si>
  <si>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</si>
  <si>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</si>
  <si>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</si>
  <si>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</si>
  <si>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</si>
  <si>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</si>
  <si>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</si>
  <si>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</si>
  <si>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</si>
  <si>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</si>
  <si>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</si>
  <si>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</si>
  <si>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</si>
  <si>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</si>
  <si>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</si>
  <si>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</si>
  <si>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</si>
  <si>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</si>
  <si>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</si>
  <si>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</si>
  <si>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</si>
  <si>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</si>
  <si>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</si>
  <si>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</si>
  <si>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</si>
  <si>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</si>
  <si>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</si>
  <si>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</si>
  <si>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</si>
  <si>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</si>
  <si>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</si>
  <si>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</si>
  <si>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</si>
  <si>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</si>
  <si>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</si>
  <si>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</si>
  <si>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</si>
  <si>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</si>
  <si>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</si>
  <si>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</si>
  <si>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</si>
  <si>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</si>
  <si>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</si>
  <si>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</si>
  <si>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</si>
  <si>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</si>
  <si>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</si>
  <si>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</si>
  <si>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</si>
  <si>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</si>
  <si>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</si>
  <si>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</si>
  <si>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</si>
  <si>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</si>
  <si>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</si>
  <si>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</si>
  <si>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</si>
  <si>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</si>
  <si>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</si>
  <si>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</si>
  <si>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</si>
  <si>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</si>
  <si>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</si>
  <si>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</si>
  <si>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</si>
  <si>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</si>
  <si>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</si>
  <si>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</si>
  <si>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</si>
  <si>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</si>
  <si>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</si>
  <si>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</si>
  <si>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</si>
  <si>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</si>
  <si>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</si>
  <si>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</si>
  <si>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</si>
  <si>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</si>
  <si>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</si>
  <si>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</si>
  <si>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</si>
  <si>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</si>
  <si>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</si>
  <si>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</si>
  <si>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</si>
  <si>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</si>
  <si>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</si>
  <si>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</si>
  <si>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</si>
  <si>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</si>
  <si>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</si>
  <si>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</si>
  <si>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</si>
  <si>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</si>
  <si>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</si>
  <si>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</si>
  <si>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</si>
  <si>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</si>
  <si>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</si>
  <si>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</si>
  <si>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</si>
  <si>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</si>
  <si>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</si>
  <si>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</si>
  <si>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</si>
  <si>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</si>
  <si>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</si>
  <si>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</si>
  <si>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</si>
  <si>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</si>
  <si>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</si>
  <si>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</si>
  <si>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</si>
  <si>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</si>
  <si>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</si>
  <si>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</si>
  <si>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</si>
  <si>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</si>
  <si>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</si>
  <si>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</si>
  <si>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</si>
  <si>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</si>
  <si>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</si>
  <si>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</si>
  <si>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</si>
  <si>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</si>
  <si>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</si>
  <si>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</si>
  <si>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</si>
  <si>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</si>
  <si>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</si>
  <si>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</si>
  <si>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</si>
  <si>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</si>
  <si>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</si>
  <si>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</si>
  <si>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</si>
  <si>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</si>
  <si>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</si>
  <si>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</si>
  <si>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</si>
  <si>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</si>
  <si>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</si>
  <si>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</si>
  <si>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</si>
  <si>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</si>
  <si>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</si>
  <si>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</si>
  <si>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</si>
  <si>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</si>
  <si>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</si>
  <si>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</si>
  <si>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</si>
  <si>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</si>
  <si>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</si>
  <si>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</si>
  <si>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</si>
  <si>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</si>
  <si>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</si>
  <si>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</si>
  <si>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</si>
  <si>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</si>
  <si>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</si>
  <si>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</si>
  <si>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</si>
  <si>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</si>
  <si>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</si>
  <si>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</si>
  <si>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</si>
  <si>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</si>
  <si>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</si>
  <si>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</si>
  <si>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</si>
  <si>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</si>
  <si>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</si>
  <si>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</si>
  <si>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</si>
  <si>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</si>
  <si>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</si>
  <si>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</si>
  <si>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</si>
  <si>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</si>
  <si>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</si>
  <si>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</si>
  <si>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</si>
  <si>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</si>
  <si>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</si>
  <si>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</si>
  <si>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</si>
  <si>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</si>
  <si>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</si>
  <si>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</si>
  <si>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</si>
  <si>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</si>
  <si>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</si>
  <si>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</si>
  <si>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</si>
  <si>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</si>
  <si>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</si>
  <si>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</si>
  <si>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</si>
  <si>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</si>
  <si>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</si>
  <si>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</si>
  <si>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</si>
  <si>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</si>
  <si>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</si>
  <si>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</si>
  <si>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</si>
  <si>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</si>
  <si>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</si>
  <si>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</si>
  <si>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</si>
  <si>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</si>
  <si>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</si>
  <si>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</si>
  <si>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</si>
  <si>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</si>
  <si>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</si>
  <si>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</si>
  <si>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</si>
  <si>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</si>
  <si>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</si>
  <si>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</si>
  <si>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</si>
  <si>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</si>
  <si>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</si>
  <si>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</si>
  <si>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</si>
  <si>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</si>
  <si>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</si>
  <si>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</si>
  <si>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</si>
  <si>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</si>
  <si>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</si>
  <si>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</si>
  <si>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</si>
  <si>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</si>
  <si>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</si>
  <si>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</si>
  <si>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</si>
  <si>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</si>
  <si>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</si>
  <si>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</si>
  <si>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</si>
  <si>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</si>
  <si>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</si>
  <si>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</si>
  <si>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</si>
  <si>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</si>
  <si>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</si>
  <si>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</si>
  <si>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</si>
  <si>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</si>
  <si>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</si>
  <si>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</si>
  <si>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</si>
  <si>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</si>
  <si>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</si>
  <si>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</si>
  <si>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</si>
  <si>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</si>
  <si>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</si>
  <si>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</si>
  <si>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</si>
  <si>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</si>
  <si>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</si>
  <si>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</si>
  <si>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</si>
  <si>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</si>
  <si>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</si>
  <si>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</si>
  <si>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</si>
  <si>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</si>
  <si>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</si>
  <si>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</si>
  <si>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</si>
  <si>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</si>
  <si>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</si>
  <si>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</si>
  <si>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</si>
  <si>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</si>
  <si>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</si>
  <si>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</si>
  <si>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</si>
  <si>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</si>
  <si>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</si>
  <si>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</si>
  <si>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</si>
  <si>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</si>
  <si>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</si>
  <si>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</si>
  <si>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</si>
  <si>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</si>
  <si>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</si>
  <si>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</si>
  <si>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</si>
  <si>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</si>
  <si>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</si>
  <si>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</si>
  <si>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</si>
  <si>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</si>
  <si>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</si>
  <si>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</si>
  <si>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</si>
  <si>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</si>
  <si>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</si>
  <si>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</si>
  <si>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</si>
  <si>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</si>
  <si>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</si>
  <si>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</si>
  <si>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</si>
  <si>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</si>
  <si>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</si>
  <si>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</si>
  <si>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</si>
  <si>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</si>
  <si>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</si>
  <si>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</si>
  <si>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</si>
  <si>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</si>
  <si>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</si>
  <si>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</si>
  <si>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</si>
  <si>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</si>
  <si>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</si>
  <si>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</si>
  <si>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</si>
  <si>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</si>
  <si>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</si>
  <si>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</si>
  <si>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</si>
  <si>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</si>
  <si>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</si>
  <si>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</si>
  <si>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</si>
  <si>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</si>
  <si>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</si>
  <si>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</si>
  <si>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</si>
  <si>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</si>
  <si>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</si>
  <si>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</si>
  <si>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</si>
  <si>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</si>
  <si>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</si>
  <si>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</si>
  <si>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</si>
  <si>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</si>
  <si>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</si>
  <si>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</si>
  <si>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</si>
  <si>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</si>
  <si>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</si>
  <si>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</si>
  <si>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</si>
  <si>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</si>
  <si>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</si>
  <si>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</si>
  <si>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</si>
  <si>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</si>
  <si>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</si>
  <si>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</si>
  <si>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</si>
  <si>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</si>
  <si>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</si>
  <si>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</si>
  <si>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</si>
  <si>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</si>
  <si>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</si>
  <si>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</si>
  <si>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</si>
  <si>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</si>
  <si>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</si>
  <si>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</si>
  <si>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</si>
  <si>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</si>
  <si>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</si>
  <si>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</si>
  <si>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</si>
  <si>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</si>
  <si>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</si>
  <si>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</si>
  <si>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</si>
  <si>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</si>
  <si>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</si>
  <si>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</si>
  <si>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</si>
  <si>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</si>
  <si>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</si>
  <si>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</si>
  <si>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</si>
  <si>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</si>
  <si>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</si>
  <si>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</si>
  <si>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</si>
  <si>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</si>
  <si>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</si>
  <si>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</si>
  <si>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</si>
  <si>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</si>
  <si>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</si>
  <si>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</si>
  <si>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</si>
  <si>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</si>
  <si>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</si>
  <si>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</si>
  <si>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</si>
  <si>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</si>
  <si>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</si>
  <si>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</si>
  <si>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</si>
  <si>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</si>
  <si>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</si>
  <si>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</si>
  <si>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</si>
  <si>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</si>
  <si>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</si>
  <si>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</si>
  <si>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</si>
  <si>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</si>
  <si>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</si>
  <si>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</si>
  <si>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</si>
  <si>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</si>
  <si>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</si>
  <si>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</si>
  <si>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</si>
  <si>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</si>
  <si>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</si>
  <si>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</si>
  <si>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</si>
  <si>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</si>
  <si>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</si>
  <si>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</si>
  <si>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</si>
  <si>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</si>
  <si>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</si>
  <si>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</si>
  <si>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</si>
  <si>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</si>
  <si>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</si>
  <si>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</si>
  <si>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</si>
  <si>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</si>
  <si>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</si>
  <si>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</si>
  <si>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</si>
  <si>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</si>
  <si>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</si>
  <si>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</si>
  <si>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</si>
  <si>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</si>
  <si>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</si>
  <si>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</si>
  <si>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</si>
  <si>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</si>
  <si>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</si>
  <si>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</si>
  <si>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</si>
  <si>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</si>
  <si>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</si>
  <si>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</si>
  <si>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</si>
  <si>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</si>
  <si>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</si>
  <si>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</si>
  <si>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</si>
  <si>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</si>
  <si>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</si>
  <si>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</si>
  <si>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</si>
  <si>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</si>
  <si>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</si>
  <si>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</si>
  <si>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</si>
  <si>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</si>
  <si>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</si>
  <si>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</si>
  <si>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</si>
  <si>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</si>
  <si>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</si>
  <si>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</si>
  <si>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</si>
  <si>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</si>
  <si>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</si>
  <si>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</si>
  <si>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</si>
  <si>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</si>
  <si>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</si>
  <si>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</si>
  <si>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</si>
  <si>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</si>
  <si>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</si>
  <si>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</si>
  <si>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</si>
  <si>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</si>
  <si>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</si>
  <si>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</si>
  <si>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</si>
  <si>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</si>
  <si>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</si>
  <si>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</si>
  <si>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</si>
  <si>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</si>
  <si>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</si>
  <si>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</si>
  <si>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</si>
  <si>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</si>
  <si>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</si>
  <si>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</si>
  <si>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</si>
  <si>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</si>
  <si>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</si>
  <si>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</si>
  <si>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</si>
  <si>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</si>
  <si>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</si>
  <si>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</si>
  <si>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</si>
  <si>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</si>
  <si>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</si>
  <si>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</si>
  <si>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</si>
  <si>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</si>
  <si>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</si>
  <si>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</si>
  <si>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</si>
  <si>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</si>
  <si>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</si>
  <si>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</si>
  <si>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</si>
  <si>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</si>
  <si>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</si>
  <si>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</si>
  <si>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</si>
  <si>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</si>
  <si>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</si>
  <si>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</si>
  <si>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</si>
  <si>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</si>
  <si>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</si>
  <si>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</si>
  <si>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</si>
  <si>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</si>
  <si>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</si>
  <si>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</si>
  <si>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</si>
  <si>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</si>
  <si>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</si>
  <si>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</si>
  <si>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</si>
  <si>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</si>
  <si>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</si>
  <si>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</si>
  <si>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</si>
  <si>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</si>
  <si>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</si>
  <si>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</si>
  <si>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</si>
  <si>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</si>
  <si>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</si>
  <si>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</si>
  <si>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</si>
  <si>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</si>
  <si>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</si>
  <si>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</si>
  <si>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</si>
  <si>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</si>
  <si>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</si>
  <si>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</si>
  <si>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</si>
  <si>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</si>
  <si>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</si>
  <si>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</si>
  <si>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</si>
  <si>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</si>
  <si>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</si>
  <si>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</si>
  <si>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</si>
  <si>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</si>
  <si>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</si>
  <si>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</si>
  <si>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</si>
  <si>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</si>
  <si>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</si>
  <si>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</si>
  <si>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</si>
  <si>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</si>
  <si>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</si>
  <si>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</si>
  <si>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</si>
  <si>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</si>
  <si>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</si>
  <si>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</si>
  <si>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</si>
  <si>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</si>
  <si>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</si>
  <si>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</si>
  <si>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</si>
  <si>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</si>
  <si>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</si>
  <si>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</si>
  <si>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</si>
  <si>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</si>
  <si>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</si>
  <si>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</si>
  <si>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</si>
  <si>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</si>
  <si>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</si>
  <si>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</si>
  <si>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</si>
  <si>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</si>
  <si>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</si>
  <si>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</si>
  <si>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</si>
  <si>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</si>
  <si>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</si>
  <si>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</si>
  <si>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</si>
  <si>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</si>
  <si>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</si>
  <si>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</si>
  <si>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</si>
  <si>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</si>
  <si>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</si>
  <si>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</si>
  <si>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</si>
  <si>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</si>
  <si>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</si>
  <si>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</si>
  <si>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</si>
  <si>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</si>
  <si>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</si>
  <si>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</si>
  <si>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</si>
  <si>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</si>
  <si>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</si>
  <si>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</si>
  <si>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</si>
  <si>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</si>
  <si>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</si>
  <si>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</si>
  <si>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</si>
  <si>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</si>
  <si>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</si>
  <si>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</si>
  <si>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</si>
  <si>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</si>
  <si>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</si>
  <si>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</si>
  <si>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</si>
  <si>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</si>
  <si>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</si>
  <si>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</si>
  <si>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</si>
  <si>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</si>
  <si>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</si>
  <si>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</si>
  <si>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</si>
  <si>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</si>
  <si>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</si>
  <si>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</si>
  <si>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</si>
  <si>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</si>
  <si>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</si>
  <si>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</si>
  <si>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</si>
  <si>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</si>
  <si>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</si>
  <si>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</si>
  <si>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</si>
  <si>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</si>
  <si>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</si>
  <si>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</si>
  <si>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</si>
  <si>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</si>
  <si>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</si>
  <si>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</si>
  <si>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</si>
  <si>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</si>
  <si>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</si>
  <si>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</si>
  <si>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</si>
  <si>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</si>
  <si>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</si>
  <si>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</si>
  <si>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</si>
  <si>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</si>
  <si>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</si>
  <si>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</si>
  <si>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</si>
  <si>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</si>
  <si>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</si>
  <si>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</si>
  <si>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</si>
  <si>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</si>
  <si>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</si>
  <si>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</si>
  <si>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</si>
  <si>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</si>
  <si>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</si>
  <si>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</si>
  <si>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</si>
  <si>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</si>
  <si>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</si>
  <si>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</si>
  <si>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</si>
  <si>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</si>
  <si>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</si>
  <si>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</si>
  <si>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</si>
  <si>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</si>
  <si>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</si>
  <si>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</si>
  <si>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</si>
  <si>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</si>
  <si>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</si>
  <si>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</si>
  <si>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</si>
  <si>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</si>
  <si>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</si>
  <si>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</si>
  <si>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</si>
  <si>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</si>
  <si>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</si>
  <si>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</si>
  <si>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</si>
  <si>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</si>
  <si>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</si>
  <si>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</si>
  <si>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</si>
  <si>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</si>
  <si>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</si>
  <si>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</si>
  <si>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</si>
  <si>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</si>
  <si>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</si>
  <si>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</si>
  <si>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</si>
  <si>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</si>
  <si>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</si>
  <si>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</si>
  <si>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</si>
  <si>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</si>
  <si>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</si>
  <si>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</si>
  <si>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</si>
  <si>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</si>
  <si>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</si>
  <si>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</si>
  <si>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</si>
  <si>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</si>
  <si>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</si>
  <si>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</si>
  <si>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</si>
  <si>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</si>
  <si>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</si>
  <si>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</si>
  <si>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</si>
  <si>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</si>
  <si>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</si>
  <si>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</si>
  <si>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</si>
  <si>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</si>
  <si>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</si>
  <si>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</si>
  <si>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</si>
  <si>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</si>
  <si>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</si>
  <si>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</si>
  <si>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</si>
  <si>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</si>
  <si>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</si>
  <si>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</si>
  <si>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</si>
  <si>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</si>
  <si>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</si>
  <si>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</si>
  <si>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</si>
  <si>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</si>
  <si>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</si>
  <si>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</si>
  <si>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</si>
  <si>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</si>
  <si>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</si>
  <si>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</si>
  <si>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</si>
  <si>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</si>
  <si>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</si>
  <si>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</si>
  <si>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</si>
  <si>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</si>
  <si>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</si>
  <si>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</si>
  <si>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</si>
  <si>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</si>
  <si>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</si>
  <si>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</si>
  <si>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</si>
  <si>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</si>
  <si>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</si>
  <si>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</si>
  <si>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</si>
  <si>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</si>
  <si>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</si>
  <si>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</si>
  <si>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</si>
  <si>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</si>
  <si>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</si>
  <si>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</si>
  <si>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</si>
  <si>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</si>
  <si>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</si>
  <si>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</si>
  <si>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</si>
  <si>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</si>
  <si>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</si>
  <si>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</si>
  <si>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</si>
  <si>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</si>
  <si>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</si>
  <si>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</si>
  <si>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</si>
  <si>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</si>
  <si>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</si>
  <si>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</si>
  <si>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</si>
  <si>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</si>
  <si>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</si>
  <si>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</si>
  <si>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</si>
  <si>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</si>
  <si>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</si>
  <si>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</si>
  <si>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</si>
  <si>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</si>
  <si>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</si>
  <si>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</si>
  <si>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</si>
  <si>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</si>
  <si>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</si>
  <si>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</si>
  <si>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</si>
  <si>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</si>
  <si>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</si>
  <si>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</si>
  <si>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</si>
  <si>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</si>
  <si>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</si>
  <si>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</si>
  <si>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</si>
  <si>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</si>
  <si>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</si>
  <si>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</si>
  <si>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</si>
  <si>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</si>
  <si>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</si>
  <si>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</si>
  <si>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</si>
  <si>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</si>
  <si>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</si>
  <si>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</si>
  <si>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</si>
  <si>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</si>
  <si>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</si>
  <si>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</si>
  <si>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</si>
  <si>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</si>
  <si>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</si>
  <si>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</si>
  <si>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</si>
  <si>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</si>
  <si>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</si>
  <si>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</si>
  <si>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</si>
  <si>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</si>
  <si>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</si>
  <si>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</si>
  <si>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</si>
  <si>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</si>
  <si>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</si>
  <si>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</si>
  <si>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</si>
  <si>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</si>
  <si>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</si>
  <si>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</si>
  <si>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</si>
  <si>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</si>
  <si>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</si>
  <si>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</si>
  <si>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</si>
  <si>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</si>
  <si>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</si>
  <si>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</si>
  <si>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</si>
  <si>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</si>
  <si>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</si>
  <si>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</si>
  <si>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</si>
  <si>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</si>
  <si>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</si>
  <si>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</si>
  <si>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</si>
  <si>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</si>
  <si>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</si>
  <si>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</si>
  <si>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</si>
  <si>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</si>
  <si>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</si>
  <si>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</si>
  <si>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</si>
  <si>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</si>
  <si>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</si>
  <si>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</si>
  <si>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</si>
  <si>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</si>
  <si>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</si>
  <si>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</si>
  <si>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</si>
  <si>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</si>
  <si>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</si>
  <si>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</si>
  <si>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</si>
  <si>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</si>
  <si>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</si>
  <si>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</si>
  <si>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</si>
  <si>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</si>
  <si>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</si>
  <si>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</si>
  <si>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</si>
  <si>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</si>
  <si>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</si>
  <si>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</si>
  <si>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</si>
  <si>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</si>
  <si>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</si>
  <si>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</si>
  <si>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</si>
  <si>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</si>
  <si>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</si>
  <si>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</si>
  <si>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</si>
  <si>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</si>
  <si>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</si>
  <si>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</si>
  <si>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</si>
  <si>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</si>
  <si>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</si>
  <si>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</si>
  <si>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</si>
  <si>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</si>
  <si>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</si>
  <si>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</si>
  <si>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</si>
  <si>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</si>
  <si>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</si>
  <si>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</si>
  <si>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</si>
  <si>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</si>
  <si>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</si>
  <si>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</si>
  <si>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</si>
  <si>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</si>
  <si>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</si>
  <si>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</si>
  <si>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</si>
  <si>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</si>
  <si>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</si>
  <si>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</si>
  <si>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</si>
  <si>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</si>
  <si>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</si>
  <si>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</si>
  <si>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</si>
  <si>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</si>
  <si>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</si>
  <si>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</si>
  <si>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</si>
  <si>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</si>
  <si>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</si>
  <si>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</si>
  <si>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</si>
  <si>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</si>
  <si>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</si>
  <si>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</si>
  <si>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</si>
  <si>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</si>
  <si>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</si>
  <si>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</si>
  <si>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</si>
  <si>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</si>
  <si>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</si>
  <si>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</si>
  <si>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</si>
  <si>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</si>
  <si>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</si>
  <si>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</si>
  <si>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</si>
  <si>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</si>
  <si>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</si>
  <si>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</si>
  <si>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</si>
  <si>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</si>
  <si>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</si>
  <si>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</si>
  <si>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</si>
  <si>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</si>
  <si>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</si>
  <si>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</si>
  <si>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</si>
  <si>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</si>
  <si>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</si>
  <si>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</si>
  <si>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</si>
  <si>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</si>
  <si>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</si>
  <si>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</si>
  <si>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</si>
  <si>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</si>
  <si>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</si>
  <si>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</si>
  <si>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</si>
  <si>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</si>
  <si>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</si>
  <si>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</si>
  <si>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</si>
  <si>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</si>
  <si>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</si>
  <si>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</si>
  <si>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</si>
  <si>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</si>
  <si>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</si>
  <si>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</si>
  <si>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</si>
  <si>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</si>
  <si>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</si>
  <si>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</si>
  <si>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</si>
  <si>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</si>
  <si>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</si>
  <si>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</si>
  <si>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</si>
  <si>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</si>
  <si>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</si>
  <si>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</si>
  <si>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</si>
  <si>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</si>
  <si>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</si>
  <si>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</si>
  <si>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</si>
  <si>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</si>
  <si>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</si>
  <si>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</si>
  <si>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</si>
  <si>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</si>
  <si>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</si>
  <si>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</si>
  <si>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</si>
  <si>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</si>
  <si>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</si>
  <si>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</si>
  <si>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</si>
  <si>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</si>
  <si>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</si>
  <si>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</si>
  <si>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</si>
  <si>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</si>
  <si>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</si>
  <si>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</si>
  <si>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</si>
  <si>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</si>
  <si>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</si>
  <si>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</si>
  <si>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</si>
  <si>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</si>
  <si>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</si>
  <si>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</si>
  <si>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</si>
  <si>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</si>
  <si>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</si>
  <si>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</si>
  <si>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</si>
  <si>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</si>
  <si>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</si>
  <si>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</si>
  <si>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</si>
  <si>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</si>
  <si>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</si>
  <si>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</si>
  <si>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</si>
  <si>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</si>
  <si>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</si>
  <si>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</si>
  <si>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</si>
  <si>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</si>
  <si>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</si>
  <si>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</si>
  <si>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</si>
  <si>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</si>
  <si>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</si>
  <si>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</si>
  <si>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</si>
  <si>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</si>
  <si>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</si>
  <si>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</si>
  <si>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</si>
  <si>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</si>
  <si>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</si>
  <si>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</si>
  <si>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</si>
  <si>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</si>
  <si>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</si>
  <si>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</si>
  <si>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</si>
  <si>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</si>
  <si>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</si>
  <si>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</si>
  <si>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</si>
  <si>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</si>
  <si>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</si>
  <si>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</si>
  <si>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</si>
  <si>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</si>
  <si>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</si>
  <si>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</si>
  <si>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</si>
  <si>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</si>
  <si>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</si>
  <si>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</si>
  <si>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</si>
  <si>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</si>
  <si>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</si>
  <si>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</si>
  <si>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</si>
  <si>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</si>
  <si>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</si>
  <si>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</si>
  <si>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</si>
  <si>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</si>
  <si>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</si>
  <si>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</si>
  <si>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</si>
  <si>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</si>
  <si>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</si>
  <si>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</si>
  <si>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</si>
  <si>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</si>
  <si>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</si>
  <si>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</si>
  <si>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</si>
  <si>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</si>
  <si>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</si>
  <si>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</si>
  <si>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</si>
  <si>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</si>
  <si>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</si>
  <si>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</si>
  <si>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</si>
  <si>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</si>
  <si>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</si>
  <si>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</si>
  <si>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</si>
  <si>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</si>
  <si>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</si>
  <si>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</si>
  <si>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</si>
  <si>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</si>
  <si>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</si>
  <si>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</si>
  <si>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</si>
  <si>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</si>
  <si>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</si>
  <si>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</si>
  <si>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</si>
  <si>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</si>
  <si>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</si>
  <si>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</si>
  <si>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</si>
  <si>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</si>
  <si>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</si>
  <si>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</si>
  <si>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</si>
  <si>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</si>
  <si>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</si>
  <si>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</si>
  <si>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</si>
  <si>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</si>
  <si>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</si>
  <si>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</si>
  <si>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</si>
  <si>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</si>
  <si>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</si>
  <si>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</si>
  <si>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</si>
  <si>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</si>
  <si>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</si>
  <si>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</si>
  <si>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</si>
  <si>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</si>
  <si>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</si>
  <si>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</si>
  <si>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</si>
  <si>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</si>
  <si>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</si>
  <si>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</si>
  <si>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</si>
  <si>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</si>
  <si>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</si>
  <si>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</si>
  <si>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</si>
  <si>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</si>
  <si>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</si>
  <si>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</si>
  <si>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</si>
  <si>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</si>
  <si>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</si>
  <si>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</si>
  <si>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</si>
  <si>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</si>
  <si>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</si>
  <si>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</si>
  <si>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</si>
  <si>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</si>
  <si>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</si>
  <si>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</si>
  <si>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</si>
  <si>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</si>
  <si>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</si>
  <si>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</si>
  <si>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</si>
  <si>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</si>
  <si>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</si>
  <si>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</si>
  <si>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</si>
  <si>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</si>
  <si>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</si>
  <si>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</si>
  <si>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</si>
  <si>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</si>
  <si>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</si>
  <si>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</si>
  <si>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</si>
  <si>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</si>
  <si>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</si>
  <si>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</si>
  <si>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</si>
  <si>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</si>
  <si>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</si>
  <si>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</si>
  <si>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</si>
  <si>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</si>
  <si>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</si>
  <si>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</si>
  <si>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</si>
  <si>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</si>
  <si>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</si>
  <si>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</si>
  <si>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</si>
  <si>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</si>
  <si>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</si>
  <si>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</si>
  <si>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</si>
  <si>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</si>
  <si>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</si>
  <si>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</si>
  <si>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</si>
  <si>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</si>
  <si>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</si>
  <si>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</si>
  <si>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</si>
  <si>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</si>
  <si>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</si>
  <si>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</si>
  <si>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</si>
  <si>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</si>
  <si>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</si>
  <si>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</si>
  <si>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</si>
  <si>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</si>
  <si>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</si>
  <si>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</si>
  <si>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</si>
  <si>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</si>
  <si>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</si>
  <si>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</si>
  <si>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</si>
  <si>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</si>
  <si>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</si>
  <si>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</si>
  <si>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</si>
  <si>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</si>
  <si>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</si>
  <si>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</si>
  <si>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</si>
  <si>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</si>
  <si>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</si>
  <si>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</si>
  <si>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</si>
  <si>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</si>
  <si>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</si>
  <si>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</si>
  <si>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</si>
  <si>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</si>
  <si>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</si>
  <si>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</si>
  <si>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</si>
  <si>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</si>
  <si>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</si>
  <si>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</si>
  <si>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</si>
  <si>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</si>
  <si>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</si>
  <si>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</si>
  <si>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</si>
  <si>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</si>
  <si>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</si>
  <si>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</si>
  <si>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</si>
  <si>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</si>
  <si>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</si>
  <si>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</si>
  <si>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</si>
  <si>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</si>
  <si>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</si>
  <si>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</si>
  <si>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</si>
  <si>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</si>
  <si>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</si>
  <si>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</si>
  <si>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</si>
  <si>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</si>
  <si>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</si>
  <si>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</si>
  <si>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</si>
  <si>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</si>
  <si>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</si>
  <si>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</si>
  <si>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</si>
  <si>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</si>
  <si>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</si>
  <si>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</si>
  <si>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</si>
  <si>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</si>
  <si>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</si>
  <si>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</si>
  <si>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</si>
  <si>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</si>
  <si>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</si>
  <si>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</si>
  <si>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</si>
  <si>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</si>
  <si>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</si>
  <si>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</si>
  <si>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</si>
  <si>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</si>
  <si>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</si>
  <si>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</si>
  <si>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</si>
  <si>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</si>
  <si>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</si>
  <si>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</si>
  <si>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</si>
  <si>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</si>
  <si>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</si>
  <si>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</si>
  <si>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</si>
  <si>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</si>
  <si>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</si>
  <si>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</si>
  <si>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</si>
  <si>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</si>
  <si>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</si>
  <si>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</si>
  <si>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</si>
  <si>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</si>
  <si>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</si>
  <si>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</si>
  <si>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</si>
  <si>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</si>
  <si>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</si>
  <si>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</si>
  <si>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</si>
  <si>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</si>
  <si>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</si>
  <si>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</si>
  <si>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</si>
  <si>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</si>
  <si>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</si>
  <si>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</si>
  <si>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</si>
  <si>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</si>
  <si>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</si>
  <si>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</si>
  <si>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</si>
  <si>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</si>
  <si>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</si>
  <si>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</si>
  <si>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</si>
  <si>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</si>
  <si>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</si>
  <si>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</si>
  <si>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</si>
  <si>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</si>
  <si>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</si>
  <si>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</si>
  <si>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</si>
  <si>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</si>
  <si>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</si>
  <si>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</si>
  <si>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</si>
  <si>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</si>
  <si>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</si>
  <si>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</si>
  <si>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</si>
  <si>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</si>
  <si>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</si>
  <si>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</si>
  <si>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</si>
  <si>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</si>
  <si>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</si>
  <si>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</si>
  <si>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</si>
  <si>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</si>
  <si>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</si>
  <si>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</si>
  <si>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</si>
  <si>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</si>
  <si>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</si>
  <si>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</si>
  <si>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</si>
  <si>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</si>
  <si>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</si>
  <si>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</si>
  <si>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</si>
  <si>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</si>
  <si>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</si>
  <si>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</si>
  <si>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</si>
  <si>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</si>
  <si>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</si>
  <si>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</si>
  <si>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</si>
  <si>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</si>
  <si>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</si>
  <si>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</si>
  <si>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</si>
  <si>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</si>
  <si>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</si>
  <si>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</si>
  <si>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</si>
  <si>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</si>
  <si>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</si>
  <si>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</si>
  <si>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</si>
  <si>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</si>
  <si>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</si>
  <si>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</si>
  <si>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</si>
  <si>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</si>
  <si>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</si>
  <si>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</si>
  <si>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</si>
  <si>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</si>
  <si>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</si>
  <si>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</si>
  <si>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</si>
  <si>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</si>
  <si>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</si>
  <si>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</si>
  <si>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</si>
  <si>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</si>
  <si>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</si>
  <si>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</si>
  <si>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</si>
  <si>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</si>
  <si>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</si>
  <si>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</si>
  <si>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</si>
  <si>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</si>
  <si>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</si>
  <si>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</si>
  <si>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</si>
  <si>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</si>
  <si>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</si>
  <si>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</si>
  <si>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</si>
  <si>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</si>
  <si>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</si>
  <si>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</si>
  <si>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</si>
  <si>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</si>
  <si>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</si>
  <si>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</si>
  <si>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</si>
  <si>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</si>
  <si>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</si>
  <si>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</si>
  <si>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</si>
  <si>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</si>
  <si>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</si>
  <si>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</si>
  <si>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</si>
  <si>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</si>
  <si>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</si>
  <si>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</si>
  <si>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</si>
  <si>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</si>
  <si>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</si>
  <si>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</si>
  <si>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</si>
  <si>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</si>
  <si>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</si>
  <si>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</si>
  <si>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</si>
  <si>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</si>
  <si>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</si>
  <si>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</si>
  <si>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</si>
  <si>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</si>
  <si>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</si>
  <si>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</si>
  <si>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</si>
  <si>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</si>
  <si>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</si>
  <si>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</si>
  <si>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</si>
  <si>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</si>
  <si>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</si>
  <si>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</si>
  <si>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</si>
  <si>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</si>
  <si>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</si>
  <si>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</si>
  <si>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</si>
  <si>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</si>
  <si>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</si>
  <si>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</si>
  <si>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</si>
  <si>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</si>
  <si>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</si>
  <si>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</si>
  <si>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</si>
  <si>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</si>
  <si>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</si>
  <si>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</si>
  <si>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</si>
  <si>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</si>
  <si>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</si>
  <si>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</si>
  <si>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</si>
  <si>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</si>
  <si>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</si>
  <si>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</si>
  <si>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</si>
  <si>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</si>
  <si>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</si>
  <si>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</si>
  <si>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</si>
  <si>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</si>
  <si>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</si>
  <si>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</si>
  <si>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</si>
  <si>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</si>
  <si>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</si>
  <si>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</si>
  <si>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</si>
  <si>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</si>
  <si>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</si>
  <si>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</si>
  <si>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</si>
  <si>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</si>
  <si>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</si>
  <si>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</si>
  <si>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</si>
  <si>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</si>
  <si>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</si>
  <si>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</si>
  <si>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</si>
  <si>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</si>
  <si>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</si>
  <si>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</si>
  <si>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</si>
  <si>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</si>
  <si>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</si>
  <si>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</si>
  <si>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</si>
  <si>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</si>
  <si>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</si>
  <si>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</si>
  <si>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</si>
  <si>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</si>
  <si>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</si>
  <si>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</si>
  <si>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</si>
  <si>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</si>
  <si>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</si>
  <si>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</si>
  <si>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</si>
  <si>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</si>
  <si>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</si>
  <si>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</si>
  <si>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</si>
  <si>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</si>
  <si>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</si>
  <si>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</si>
  <si>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</si>
  <si>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</si>
  <si>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</si>
  <si>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</si>
  <si>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</si>
  <si>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</si>
  <si>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</si>
  <si>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</si>
  <si>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</si>
  <si>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</si>
  <si>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</si>
  <si>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</si>
  <si>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</si>
  <si>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</si>
  <si>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</si>
  <si>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</si>
  <si>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</si>
  <si>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</si>
  <si>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</si>
  <si>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</si>
  <si>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</si>
  <si>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</si>
  <si>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</si>
  <si>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</si>
  <si>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</si>
  <si>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</si>
  <si>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</si>
  <si>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</si>
  <si>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</si>
  <si>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</si>
  <si>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</si>
  <si>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</si>
  <si>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</si>
  <si>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</si>
  <si>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</si>
  <si>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</si>
  <si>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</si>
  <si>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</si>
  <si>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</si>
  <si>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</si>
  <si>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</si>
  <si>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</si>
  <si>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</si>
  <si>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</si>
  <si>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</si>
  <si>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</si>
  <si>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</si>
  <si>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</si>
  <si>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</si>
  <si>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</si>
  <si>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</si>
  <si>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</si>
  <si>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</si>
  <si>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</si>
  <si>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</si>
  <si>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</si>
  <si>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</si>
  <si>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</si>
  <si>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</si>
  <si>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</si>
  <si>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</si>
  <si>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</si>
  <si>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</si>
  <si>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</si>
  <si>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</si>
  <si>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</si>
  <si>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</si>
  <si>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</si>
  <si>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</si>
  <si>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</si>
  <si>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</si>
  <si>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</si>
  <si>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</si>
  <si>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</si>
  <si>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</si>
  <si>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</si>
  <si>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</si>
  <si>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</si>
  <si>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</si>
  <si>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</si>
  <si>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</si>
  <si>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</si>
  <si>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</si>
  <si>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</si>
  <si>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</si>
  <si>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</si>
  <si>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</si>
  <si>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</si>
  <si>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</si>
  <si>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</si>
  <si>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</si>
  <si>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</si>
  <si>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</si>
  <si>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</si>
  <si>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</si>
  <si>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</si>
  <si>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</si>
  <si>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</si>
  <si>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</si>
  <si>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</si>
  <si>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</si>
  <si>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</si>
  <si>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</si>
  <si>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</si>
  <si>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</si>
  <si>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</si>
  <si>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</si>
  <si>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</si>
  <si>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</si>
  <si>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</si>
  <si>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</si>
  <si>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</si>
  <si>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</si>
  <si>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</si>
  <si>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</si>
  <si>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</si>
  <si>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</si>
  <si>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</si>
  <si>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</si>
  <si>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</si>
  <si>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</si>
  <si>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</si>
  <si>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</si>
  <si>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</si>
  <si>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</si>
  <si>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</si>
  <si>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</si>
  <si>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</si>
  <si>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</si>
  <si>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</si>
  <si>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</si>
  <si>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</si>
  <si>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</si>
  <si>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</si>
  <si>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</si>
  <si>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</si>
  <si>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</si>
  <si>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</si>
  <si>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</si>
  <si>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</si>
  <si>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</si>
  <si>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</si>
  <si>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</si>
  <si>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</si>
  <si>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</si>
  <si>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</si>
  <si>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</si>
  <si>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</si>
  <si>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</si>
  <si>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</si>
  <si>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</si>
  <si>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</si>
  <si>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</si>
  <si>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</si>
  <si>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</si>
  <si>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</si>
  <si>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</si>
  <si>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</si>
  <si>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</si>
  <si>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</si>
  <si>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</si>
  <si>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</si>
  <si>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</si>
  <si>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</si>
  <si>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</si>
  <si>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</si>
  <si>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</si>
  <si>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</si>
  <si>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</si>
  <si>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</si>
  <si>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</si>
  <si>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</si>
  <si>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</si>
  <si>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</si>
  <si>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</si>
  <si>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</si>
  <si>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</si>
  <si>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</si>
  <si>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</si>
  <si>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</si>
  <si>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</si>
  <si>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</si>
  <si>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</si>
  <si>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</si>
  <si>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</si>
  <si>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</si>
  <si>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</si>
  <si>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</si>
  <si>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</si>
  <si>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</si>
  <si>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</si>
  <si>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</si>
  <si>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</si>
  <si>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</si>
  <si>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</si>
  <si>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</si>
  <si>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</si>
  <si>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</si>
  <si>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</si>
  <si>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</si>
  <si>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</si>
  <si>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</si>
  <si>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</si>
  <si>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</si>
  <si>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</si>
  <si>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</si>
  <si>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</si>
  <si>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</si>
  <si>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</si>
  <si>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</si>
  <si>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</si>
  <si>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</si>
  <si>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</si>
  <si>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</si>
  <si>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</si>
  <si>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</si>
  <si>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</si>
  <si>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</si>
  <si>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</si>
  <si>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</si>
  <si>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</si>
  <si>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</si>
  <si>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</si>
  <si>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</si>
  <si>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</si>
  <si>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</si>
  <si>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</si>
  <si>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</si>
  <si>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</si>
  <si>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</si>
  <si>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</si>
  <si>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</si>
  <si>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</si>
  <si>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</si>
  <si>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</si>
  <si>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</si>
  <si>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</si>
  <si>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</si>
  <si>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</si>
  <si>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</si>
  <si>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</si>
  <si>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</si>
  <si>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</si>
  <si>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</si>
  <si>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</si>
  <si>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</si>
  <si>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</si>
  <si>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</si>
  <si>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</si>
  <si>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</si>
  <si>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</si>
  <si>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</si>
  <si>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</si>
  <si>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</si>
  <si>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</si>
  <si>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</si>
  <si>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</si>
  <si>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</si>
  <si>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</si>
  <si>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</si>
  <si>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</si>
  <si>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</si>
  <si>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</si>
  <si>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</si>
  <si>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</si>
  <si>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</si>
  <si>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</si>
  <si>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</si>
  <si>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</si>
  <si>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</si>
  <si>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</si>
  <si>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</si>
  <si>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</si>
  <si>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</si>
  <si>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</si>
  <si>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</si>
  <si>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</si>
  <si>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</si>
  <si>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</si>
  <si>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</si>
  <si>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</si>
  <si>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</si>
  <si>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</si>
  <si>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</si>
  <si>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</si>
  <si>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</si>
  <si>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</si>
  <si>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</si>
  <si>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</si>
  <si>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</si>
  <si>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</si>
  <si>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</si>
  <si>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</si>
  <si>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</si>
  <si>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</si>
  <si>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</si>
  <si>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</si>
  <si>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</si>
  <si>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</si>
  <si>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</si>
  <si>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</si>
  <si>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</si>
  <si>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</si>
  <si>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</si>
  <si>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</si>
  <si>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</si>
  <si>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</si>
  <si>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</si>
  <si>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</si>
  <si>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</si>
  <si>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</si>
  <si>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</si>
  <si>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</si>
  <si>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</si>
  <si>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</si>
  <si>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</si>
  <si>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</si>
  <si>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</si>
  <si>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</si>
  <si>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</si>
  <si>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</si>
  <si>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</si>
  <si>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</si>
  <si>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</si>
  <si>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</si>
  <si>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</si>
  <si>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</si>
  <si>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</si>
  <si>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</si>
  <si>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</si>
  <si>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</si>
  <si>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</si>
  <si>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</si>
  <si>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</si>
  <si>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</si>
  <si>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</si>
  <si>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</si>
  <si>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</si>
  <si>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</si>
  <si>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</si>
  <si>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</si>
  <si>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</si>
  <si>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</si>
  <si>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</si>
  <si>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</si>
  <si>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</si>
  <si>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</si>
  <si>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</si>
  <si>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</si>
  <si>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</si>
  <si>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</si>
  <si>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</si>
  <si>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</si>
  <si>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</si>
  <si>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</si>
  <si>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</si>
  <si>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</si>
  <si>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</si>
  <si>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</si>
  <si>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</si>
  <si>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</si>
  <si>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</si>
  <si>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</si>
  <si>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</si>
  <si>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</si>
  <si>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</si>
  <si>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</si>
  <si>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</si>
  <si>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</si>
  <si>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</si>
  <si>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</si>
  <si>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</si>
  <si>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</si>
  <si>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</si>
  <si>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</si>
  <si>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</si>
  <si>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</si>
  <si>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</si>
  <si>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</si>
  <si>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</si>
  <si>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</si>
  <si>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</si>
  <si>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</si>
  <si>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</si>
  <si>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</si>
  <si>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</si>
  <si>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</si>
  <si>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</si>
  <si>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</si>
  <si>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</si>
  <si>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</si>
  <si>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</si>
  <si>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</si>
  <si>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</si>
  <si>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</si>
  <si>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</si>
  <si>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</si>
  <si>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</si>
  <si>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</si>
  <si>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</si>
  <si>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</si>
  <si>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</si>
  <si>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</si>
  <si>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</si>
  <si>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</si>
  <si>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</si>
  <si>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</si>
  <si>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</si>
  <si>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</si>
  <si>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</si>
  <si>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</si>
  <si>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</si>
  <si>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</si>
  <si>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</si>
  <si>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</si>
  <si>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</si>
  <si>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</si>
  <si>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</si>
  <si>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</si>
  <si>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</si>
  <si>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</si>
  <si>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</si>
  <si>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</si>
  <si>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</si>
  <si>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</si>
  <si>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</si>
  <si>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</si>
  <si>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</si>
  <si>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</si>
  <si>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</si>
  <si>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</si>
  <si>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</si>
  <si>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</si>
  <si>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</si>
  <si>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</si>
  <si>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</si>
  <si>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</si>
  <si>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</si>
  <si>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</si>
  <si>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</si>
  <si>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</si>
  <si>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</si>
  <si>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</si>
  <si>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</si>
  <si>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</si>
  <si>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</si>
  <si>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</si>
  <si>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</si>
  <si>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</si>
  <si>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</si>
  <si>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</si>
  <si>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</si>
  <si>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</si>
  <si>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</si>
  <si>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</si>
  <si>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</si>
  <si>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</si>
  <si>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</si>
  <si>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</si>
  <si>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</si>
  <si>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</si>
  <si>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</si>
  <si>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</si>
  <si>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</si>
  <si>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</si>
  <si>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</si>
  <si>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</si>
  <si>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</si>
  <si>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</si>
  <si>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</si>
  <si>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</si>
  <si>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</si>
  <si>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</si>
  <si>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</si>
  <si>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</si>
  <si>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</si>
  <si>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</si>
  <si>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</si>
  <si>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</si>
  <si>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</si>
  <si>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</si>
  <si>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</si>
  <si>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</si>
  <si>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</si>
  <si>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</si>
  <si>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</si>
  <si>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</si>
  <si>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</si>
  <si>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</si>
  <si>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</si>
  <si>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</si>
  <si>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</si>
  <si>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</si>
  <si>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</si>
  <si>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</si>
  <si>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</si>
  <si>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</si>
  <si>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</si>
  <si>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</si>
  <si>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</si>
  <si>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</si>
  <si>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</si>
  <si>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</si>
  <si>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</si>
  <si>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</si>
  <si>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</si>
  <si>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</si>
  <si>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</si>
  <si>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</si>
  <si>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</si>
  <si>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</si>
  <si>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</si>
  <si>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</si>
  <si>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</si>
  <si>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</si>
  <si>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</si>
  <si>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</si>
  <si>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</si>
  <si>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</si>
  <si>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</si>
  <si>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</si>
  <si>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</si>
  <si>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</si>
  <si>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</si>
  <si>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</si>
  <si>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</si>
  <si>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</si>
  <si>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</si>
  <si>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</si>
  <si>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</si>
  <si>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</si>
  <si>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</si>
  <si>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</si>
  <si>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</si>
  <si>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</si>
  <si>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</si>
  <si>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</si>
  <si>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</si>
  <si>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</si>
  <si>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</si>
  <si>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</si>
  <si>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</si>
  <si>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</si>
  <si>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</si>
  <si>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</si>
  <si>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</si>
  <si>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</si>
  <si>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</si>
  <si>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</si>
  <si>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</si>
  <si>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</si>
  <si>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</si>
  <si>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</si>
  <si>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</si>
  <si>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</si>
  <si>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</si>
  <si>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</si>
  <si>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</si>
  <si>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</si>
  <si>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</si>
  <si>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</si>
  <si>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</si>
  <si>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</si>
  <si>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</si>
  <si>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</si>
  <si>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</si>
  <si>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</si>
  <si>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</si>
  <si>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</si>
  <si>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</si>
  <si>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</si>
  <si>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</si>
  <si>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</si>
  <si>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</si>
  <si>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</si>
  <si>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</si>
  <si>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</si>
  <si>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</si>
  <si>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</si>
  <si>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</si>
  <si>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</si>
  <si>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</si>
  <si>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</si>
  <si>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</si>
  <si>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</si>
  <si>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</si>
  <si>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</si>
  <si>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</si>
  <si>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</si>
  <si>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</si>
  <si>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</si>
  <si>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</si>
  <si>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</si>
  <si>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</si>
  <si>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</si>
  <si>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</si>
  <si>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</si>
  <si>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</si>
  <si>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</si>
  <si>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</si>
  <si>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</si>
  <si>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</si>
  <si>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</si>
  <si>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</si>
  <si>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</si>
  <si>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</si>
  <si>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</si>
  <si>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</si>
  <si>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</si>
  <si>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</si>
  <si>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</si>
  <si>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</si>
  <si>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</si>
  <si>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</si>
  <si>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</si>
  <si>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</si>
  <si>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</si>
  <si>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</si>
  <si>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</si>
  <si>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</si>
  <si>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</si>
  <si>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</si>
  <si>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</si>
  <si>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</si>
  <si>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</si>
  <si>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</si>
  <si>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</si>
  <si>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</si>
  <si>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</si>
  <si>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</si>
  <si>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</si>
  <si>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</si>
  <si>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</si>
  <si>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</si>
  <si>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</si>
  <si>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</si>
  <si>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</si>
  <si>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</si>
  <si>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</si>
  <si>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</si>
  <si>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</si>
  <si>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</si>
  <si>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</si>
  <si>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</si>
  <si>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</si>
  <si>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</si>
  <si>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</si>
  <si>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</si>
  <si>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</si>
  <si>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</si>
  <si>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</si>
  <si>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</si>
  <si>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</si>
  <si>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</si>
  <si>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</si>
  <si>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</si>
  <si>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</si>
  <si>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</si>
  <si>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</si>
  <si>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</si>
  <si>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</si>
  <si>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</si>
  <si>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</si>
  <si>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</si>
  <si>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</si>
  <si>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</si>
  <si>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</si>
  <si>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</si>
  <si>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</si>
  <si>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</si>
  <si>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</si>
  <si>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</si>
  <si>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</si>
  <si>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</si>
  <si>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</si>
  <si>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</si>
  <si>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</si>
  <si>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</si>
  <si>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</si>
  <si>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</si>
  <si>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</si>
  <si>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</si>
  <si>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</si>
  <si>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</si>
  <si>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</si>
  <si>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</si>
  <si>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</si>
  <si>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</si>
  <si>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</si>
  <si>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</si>
  <si>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</si>
  <si>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</si>
  <si>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</si>
  <si>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</si>
  <si>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</si>
  <si>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</si>
  <si>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</si>
  <si>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</si>
  <si>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</si>
  <si>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</si>
  <si>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</si>
  <si>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</si>
  <si>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</si>
  <si>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</si>
  <si>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</si>
  <si>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</si>
  <si>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</si>
  <si>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</si>
  <si>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</si>
  <si>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</si>
  <si>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</si>
  <si>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</si>
  <si>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</si>
  <si>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</si>
  <si>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</si>
  <si>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</si>
  <si>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</si>
  <si>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</si>
  <si>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</si>
  <si>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</si>
  <si>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</si>
  <si>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</si>
  <si>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</si>
  <si>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</si>
  <si>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</si>
  <si>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</si>
  <si>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</si>
  <si>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</si>
  <si>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</si>
  <si>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</si>
  <si>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</si>
  <si>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</si>
  <si>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</si>
  <si>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</si>
  <si>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</si>
  <si>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</si>
  <si>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</si>
  <si>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</si>
  <si>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</si>
  <si>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</si>
  <si>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</si>
  <si>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</si>
  <si>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</si>
  <si>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</si>
  <si>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</si>
  <si>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</si>
  <si>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</si>
  <si>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</si>
  <si>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</si>
  <si>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</si>
  <si>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</si>
  <si>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</si>
  <si>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</si>
  <si>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</si>
  <si>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</si>
  <si>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</si>
  <si>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</si>
  <si>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</si>
  <si>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</si>
  <si>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</si>
  <si>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</si>
  <si>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</si>
  <si>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</si>
  <si>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</si>
  <si>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</si>
  <si>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</si>
  <si>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</si>
  <si>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</si>
  <si>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</si>
  <si>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</si>
  <si>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</si>
  <si>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</si>
  <si>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</si>
  <si>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</si>
  <si>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</si>
  <si>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</si>
  <si>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</si>
  <si>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</si>
  <si>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</si>
  <si>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</si>
  <si>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</si>
  <si>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</si>
  <si>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</si>
  <si>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</si>
  <si>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</si>
  <si>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</si>
  <si>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</si>
  <si>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</si>
  <si>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</si>
  <si>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</si>
  <si>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</si>
  <si>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</si>
  <si>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</si>
  <si>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</si>
  <si>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</si>
  <si>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</si>
  <si>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</si>
  <si>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</si>
  <si>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</si>
  <si>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</si>
  <si>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</si>
  <si>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</si>
  <si>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</si>
  <si>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</si>
  <si>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</si>
  <si>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</si>
  <si>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</si>
  <si>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</si>
  <si>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</si>
  <si>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</si>
  <si>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</si>
  <si>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</si>
  <si>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</si>
  <si>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</si>
  <si>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</si>
  <si>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</si>
  <si>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</si>
  <si>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</si>
  <si>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</si>
  <si>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</si>
  <si>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</si>
  <si>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</si>
  <si>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</si>
  <si>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</si>
  <si>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</si>
  <si>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</si>
  <si>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</si>
  <si>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</si>
  <si>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</si>
  <si>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</si>
  <si>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</si>
  <si>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</si>
  <si>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</si>
  <si>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</si>
  <si>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</si>
  <si>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</si>
  <si>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</si>
  <si>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</si>
  <si>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</si>
  <si>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</si>
  <si>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</si>
  <si>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</si>
  <si>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</si>
  <si>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</si>
  <si>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</si>
  <si>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</si>
  <si>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</si>
  <si>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</si>
  <si>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</si>
  <si>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</si>
  <si>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</si>
  <si>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</si>
  <si>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</si>
  <si>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</si>
  <si>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</si>
  <si>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</si>
  <si>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</si>
  <si>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</si>
  <si>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</si>
  <si>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</si>
  <si>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</si>
  <si>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</si>
  <si>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</si>
  <si>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</si>
  <si>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</si>
  <si>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</si>
  <si>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</si>
  <si>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</si>
  <si>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</si>
  <si>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</si>
  <si>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</si>
  <si>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</si>
  <si>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</si>
  <si>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</si>
  <si>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</si>
  <si>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</si>
  <si>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</si>
  <si>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</si>
  <si>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</si>
  <si>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</si>
  <si>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</si>
  <si>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</si>
  <si>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</si>
  <si>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</si>
  <si>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</si>
  <si>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</si>
  <si>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</si>
  <si>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</si>
  <si>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</si>
  <si>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</si>
  <si>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</si>
  <si>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</si>
  <si>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</si>
  <si>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</si>
  <si>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</si>
  <si>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</si>
  <si>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</si>
  <si>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</si>
  <si>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</si>
  <si>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</si>
  <si>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</si>
  <si>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</si>
  <si>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</si>
  <si>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</si>
  <si>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</si>
  <si>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</si>
  <si>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</si>
  <si>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</si>
  <si>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</si>
  <si>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</si>
  <si>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</si>
  <si>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</si>
  <si>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</si>
  <si>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</si>
  <si>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</si>
  <si>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</si>
  <si>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</si>
  <si>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</si>
  <si>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</si>
  <si>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</si>
  <si>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</si>
  <si>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</si>
  <si>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</si>
  <si>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</si>
  <si>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</si>
  <si>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</si>
  <si>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</si>
  <si>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</si>
  <si>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</si>
  <si>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</si>
  <si>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</si>
  <si>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</si>
  <si>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</si>
  <si>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</si>
  <si>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</si>
  <si>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</si>
  <si>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</si>
  <si>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</si>
  <si>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</si>
  <si>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</si>
  <si>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</si>
  <si>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</si>
  <si>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</si>
  <si>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</si>
  <si>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</si>
  <si>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</si>
  <si>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</si>
  <si>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</si>
  <si>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</si>
  <si>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</si>
  <si>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</si>
  <si>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</si>
  <si>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</si>
  <si>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</si>
  <si>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</si>
  <si>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</si>
  <si>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</si>
  <si>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</si>
  <si>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</si>
  <si>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</si>
  <si>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</si>
  <si>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</si>
  <si>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</si>
  <si>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</si>
  <si>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</si>
  <si>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</si>
  <si>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</si>
  <si>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</si>
  <si>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</si>
  <si>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</si>
  <si>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</si>
  <si>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</si>
  <si>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</si>
  <si>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</si>
  <si>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</si>
  <si>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</si>
  <si>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</si>
  <si>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</si>
  <si>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</si>
  <si>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</si>
  <si>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</si>
  <si>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</si>
  <si>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</si>
  <si>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</si>
  <si>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</si>
  <si>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</si>
  <si>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</si>
  <si>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</si>
  <si>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</si>
  <si>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</si>
  <si>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</si>
  <si>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</si>
  <si>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</si>
  <si>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</si>
  <si>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</si>
  <si>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</si>
  <si>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</si>
  <si>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</si>
  <si>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</si>
  <si>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</si>
  <si>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</si>
  <si>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</si>
  <si>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</si>
  <si>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</si>
  <si>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</si>
  <si>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</si>
  <si>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</si>
  <si>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</si>
  <si>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</si>
  <si>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</si>
  <si>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</si>
  <si>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</si>
  <si>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</si>
  <si>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</si>
  <si>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</si>
  <si>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</si>
  <si>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</si>
  <si>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</si>
  <si>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</si>
  <si>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</si>
  <si>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</si>
  <si>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</si>
  <si>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</si>
  <si>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</si>
  <si>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</si>
  <si>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</si>
  <si>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</si>
  <si>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</si>
  <si>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</si>
  <si>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</si>
  <si>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</si>
  <si>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</si>
  <si>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</si>
  <si>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</si>
  <si>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</si>
  <si>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</si>
  <si>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</si>
  <si>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</si>
  <si>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</si>
  <si>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</si>
  <si>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</si>
  <si>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</si>
  <si>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</si>
  <si>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</si>
  <si>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</si>
  <si>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</si>
  <si>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</si>
  <si>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</si>
  <si>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</si>
  <si>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</si>
  <si>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</si>
  <si>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</si>
  <si>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</si>
  <si>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</si>
  <si>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</si>
  <si>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</si>
  <si>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</si>
  <si>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</si>
  <si>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</si>
  <si>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</si>
  <si>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</si>
  <si>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</si>
  <si>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</si>
  <si>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</si>
  <si>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</si>
  <si>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</si>
  <si>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</si>
  <si>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</si>
  <si>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</si>
  <si>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</si>
  <si>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</si>
  <si>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</si>
  <si>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</si>
  <si>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</si>
  <si>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</si>
  <si>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</si>
  <si>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</si>
  <si>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</si>
  <si>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</si>
  <si>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</si>
  <si>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</si>
  <si>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</si>
  <si>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</si>
  <si>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</si>
  <si>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</si>
  <si>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</si>
  <si>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</si>
  <si>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</si>
  <si>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</si>
  <si>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</si>
  <si>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</si>
  <si>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</si>
  <si>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</si>
  <si>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</si>
  <si>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</si>
  <si>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</si>
  <si>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</si>
  <si>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</si>
  <si>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</si>
  <si>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</si>
  <si>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</si>
  <si>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</si>
  <si>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</si>
  <si>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</si>
  <si>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</si>
  <si>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</si>
  <si>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</si>
  <si>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</si>
  <si>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</si>
  <si>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</si>
  <si>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</si>
  <si>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</si>
  <si>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</si>
  <si>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</si>
  <si>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</si>
  <si>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</si>
  <si>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</si>
  <si>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</si>
  <si>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</si>
  <si>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</si>
  <si>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</si>
  <si>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</si>
  <si>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</si>
  <si>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</si>
  <si>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</si>
  <si>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</si>
  <si>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</si>
  <si>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</si>
  <si>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</si>
  <si>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</si>
  <si>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</si>
  <si>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</si>
  <si>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</si>
  <si>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</si>
  <si>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</si>
  <si>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</si>
  <si>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</si>
  <si>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</si>
  <si>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</si>
  <si>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</si>
  <si>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</si>
  <si>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</si>
  <si>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</si>
  <si>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</si>
  <si>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</si>
  <si>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</si>
  <si>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</si>
  <si>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</si>
  <si>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</si>
  <si>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</si>
  <si>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</si>
  <si>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</si>
  <si>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</si>
  <si>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</si>
  <si>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</si>
  <si>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</si>
  <si>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</si>
  <si>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</si>
  <si>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</si>
  <si>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</si>
  <si>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</si>
  <si>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</si>
  <si>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</si>
  <si>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</si>
  <si>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</si>
  <si>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</si>
  <si>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</si>
  <si>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</si>
  <si>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</si>
  <si>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</si>
  <si>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</si>
  <si>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</si>
  <si>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</si>
  <si>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</si>
  <si>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</si>
  <si>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</si>
  <si>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</si>
  <si>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</si>
  <si>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</si>
  <si>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</si>
  <si>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</si>
  <si>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</si>
  <si>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</si>
  <si>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</si>
  <si>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</si>
  <si>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</si>
  <si>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</si>
  <si>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</si>
  <si>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</si>
  <si>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</si>
  <si>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</si>
  <si>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</si>
  <si>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</si>
  <si>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</si>
  <si>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</si>
  <si>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</si>
  <si>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</si>
  <si>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</si>
  <si>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</si>
  <si>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</si>
  <si>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</si>
  <si>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</si>
  <si>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</si>
  <si>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</si>
  <si>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</si>
  <si>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</si>
  <si>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</si>
  <si>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</si>
  <si>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</si>
  <si>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</si>
  <si>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</si>
  <si>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</si>
  <si>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</si>
  <si>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</si>
  <si>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</si>
  <si>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</si>
  <si>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</si>
  <si>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</si>
  <si>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</si>
  <si>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</si>
  <si>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</si>
  <si>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</si>
  <si>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</si>
  <si>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</si>
  <si>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</si>
  <si>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</si>
  <si>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</si>
  <si>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</si>
  <si>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</si>
  <si>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</si>
  <si>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</si>
  <si>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</si>
  <si>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</si>
  <si>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</si>
  <si>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</si>
  <si>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</si>
  <si>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</si>
  <si>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</si>
  <si>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</si>
  <si>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</si>
  <si>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</si>
  <si>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</si>
  <si>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</si>
  <si>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</si>
  <si>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</si>
  <si>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</si>
  <si>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</si>
  <si>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</si>
  <si>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</si>
  <si>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</si>
  <si>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</si>
  <si>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</si>
  <si>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</si>
  <si>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</si>
  <si>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</si>
  <si>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</si>
  <si>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</si>
  <si>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</si>
  <si>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</si>
  <si>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</si>
  <si>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</si>
  <si>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</si>
  <si>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</si>
  <si>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</si>
  <si>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</si>
  <si>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</si>
  <si>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</si>
  <si>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</si>
  <si>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</si>
  <si>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</si>
  <si>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</si>
  <si>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</si>
  <si>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</si>
  <si>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</si>
  <si>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</si>
  <si>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</si>
  <si>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</si>
  <si>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</si>
  <si>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</si>
  <si>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</si>
  <si>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</si>
  <si>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</si>
  <si>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</si>
  <si>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</si>
  <si>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</si>
  <si>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</si>
  <si>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</si>
  <si>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</si>
  <si>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</si>
  <si>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</si>
  <si>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</si>
  <si>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</si>
  <si>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</si>
  <si>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</si>
  <si>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</si>
  <si>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</si>
  <si>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</si>
  <si>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</si>
  <si>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</si>
  <si>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</si>
  <si>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</si>
  <si>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</si>
  <si>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</si>
  <si>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</si>
  <si>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</si>
  <si>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</si>
  <si>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</si>
  <si>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</si>
  <si>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</si>
  <si>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</si>
  <si>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</si>
  <si>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</si>
  <si>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</si>
  <si>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</si>
  <si>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</si>
  <si>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</si>
  <si>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</si>
  <si>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</si>
  <si>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</si>
  <si>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</si>
  <si>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</si>
  <si>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</si>
  <si>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</si>
  <si>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</si>
  <si>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</si>
  <si>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</si>
  <si>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</si>
  <si>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</si>
  <si>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</si>
  <si>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</si>
  <si>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</si>
  <si>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</si>
  <si>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</si>
  <si>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</si>
  <si>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</si>
  <si>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</si>
  <si>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</si>
  <si>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</si>
  <si>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</si>
  <si>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</si>
  <si>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</si>
  <si>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</si>
  <si>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</si>
  <si>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</si>
  <si>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</si>
  <si>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</si>
  <si>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</si>
  <si>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</si>
  <si>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</si>
  <si>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</si>
  <si>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</si>
  <si>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</si>
  <si>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</si>
  <si>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</si>
  <si>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</si>
  <si>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</si>
  <si>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</si>
  <si>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</si>
  <si>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</si>
  <si>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</si>
  <si>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</si>
  <si>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</si>
  <si>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</si>
  <si>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</si>
  <si>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</si>
  <si>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</si>
  <si>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</si>
  <si>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</si>
  <si>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</si>
  <si>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</si>
  <si>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</si>
  <si>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</si>
  <si>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</si>
  <si>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</si>
  <si>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</si>
  <si>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</si>
  <si>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</si>
  <si>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</si>
  <si>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</si>
  <si>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</si>
  <si>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</si>
  <si>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</si>
  <si>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</si>
  <si>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</si>
  <si>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</si>
  <si>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</si>
  <si>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</si>
  <si>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</si>
  <si>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</si>
  <si>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</si>
  <si>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</si>
  <si>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</si>
  <si>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</si>
  <si>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</si>
  <si>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</si>
  <si>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</si>
  <si>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</si>
  <si>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</si>
  <si>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</si>
  <si>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</si>
  <si>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</si>
  <si>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</si>
  <si>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</si>
  <si>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</si>
  <si>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</si>
  <si>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</si>
  <si>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</si>
  <si>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</si>
  <si>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</si>
  <si>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</si>
  <si>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</si>
  <si>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</si>
  <si>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</si>
  <si>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</si>
  <si>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</si>
  <si>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</si>
  <si>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</si>
  <si>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</si>
  <si>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</si>
  <si>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</si>
  <si>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</si>
  <si>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</si>
  <si>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</si>
  <si>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</si>
  <si>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</si>
  <si>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</si>
  <si>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</si>
  <si>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</si>
  <si>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</si>
  <si>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</si>
  <si>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</si>
  <si>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</si>
  <si>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</si>
  <si>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</si>
  <si>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</si>
  <si>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</si>
  <si>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</si>
  <si>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</si>
  <si>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</si>
  <si>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</si>
  <si>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</si>
  <si>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</si>
  <si>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</si>
  <si>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</si>
  <si>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</si>
  <si>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</si>
  <si>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</si>
  <si>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</si>
  <si>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</si>
  <si>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</si>
  <si>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</si>
  <si>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</si>
  <si>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</si>
  <si>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</si>
  <si>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</si>
  <si>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</si>
  <si>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</si>
  <si>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</si>
  <si>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</si>
  <si>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</si>
  <si>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</si>
  <si>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</si>
  <si>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</si>
  <si>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</si>
  <si>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</si>
  <si>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</si>
  <si>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</si>
  <si>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</si>
  <si>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</si>
  <si>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</si>
  <si>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</si>
  <si>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</si>
  <si>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</si>
  <si>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</si>
  <si>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</si>
  <si>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</si>
  <si>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</si>
  <si>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</si>
  <si>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</si>
  <si>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</si>
  <si>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</si>
  <si>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</si>
  <si>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</si>
  <si>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</si>
  <si>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</si>
  <si>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</si>
  <si>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</si>
  <si>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</si>
  <si>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</si>
  <si>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</si>
  <si>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</si>
  <si>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</si>
  <si>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</si>
  <si>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</si>
  <si>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</si>
  <si>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</si>
  <si>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</si>
  <si>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</si>
  <si>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</si>
  <si>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</si>
  <si>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</si>
  <si>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</si>
  <si>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</si>
  <si>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</si>
  <si>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</si>
  <si>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</si>
  <si>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</si>
  <si>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</si>
  <si>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</si>
  <si>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</si>
  <si>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</si>
  <si>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</si>
  <si>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</si>
  <si>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</si>
  <si>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</si>
  <si>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</si>
  <si>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</si>
  <si>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</si>
  <si>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</si>
  <si>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</si>
  <si>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</si>
  <si>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</si>
  <si>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</si>
  <si>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</si>
  <si>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</si>
  <si>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</si>
  <si>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</si>
  <si>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</si>
  <si>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</si>
  <si>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</si>
  <si>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</si>
  <si>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</si>
  <si>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</si>
  <si>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</si>
  <si>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</si>
  <si>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</si>
  <si>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</si>
  <si>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</si>
  <si>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</si>
  <si>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</si>
  <si>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</si>
  <si>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</si>
  <si>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</si>
  <si>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</si>
  <si>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</si>
  <si>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</si>
  <si>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</si>
  <si>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</si>
  <si>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</si>
  <si>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</si>
  <si>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</si>
  <si>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</si>
  <si>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</si>
  <si>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</si>
  <si>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</si>
  <si>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</si>
  <si>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</si>
  <si>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</si>
  <si>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</si>
  <si>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</si>
  <si>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</si>
  <si>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</si>
  <si>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</si>
  <si>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</si>
  <si>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</si>
  <si>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</si>
  <si>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</si>
  <si>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</si>
  <si>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</si>
  <si>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</si>
  <si>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</si>
  <si>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</si>
  <si>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</si>
  <si>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</si>
  <si>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</si>
  <si>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</si>
  <si>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</si>
  <si>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</si>
  <si>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</si>
  <si>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</si>
  <si>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</si>
  <si>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</si>
  <si>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</si>
  <si>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</si>
  <si>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</si>
  <si>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</si>
  <si>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</si>
  <si>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</si>
  <si>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</si>
  <si>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</si>
  <si>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</si>
  <si>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</si>
  <si>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</si>
  <si>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</si>
  <si>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</si>
  <si>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</si>
  <si>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</si>
  <si>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</si>
  <si>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</si>
  <si>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</si>
  <si>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</si>
  <si>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</si>
  <si>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</si>
  <si>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</si>
  <si>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</si>
  <si>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</si>
  <si>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</si>
  <si>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</si>
  <si>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</si>
  <si>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</si>
  <si>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</si>
  <si>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</si>
  <si>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</si>
  <si>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</si>
  <si>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</si>
  <si>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</si>
  <si>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</si>
  <si>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</si>
  <si>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</si>
  <si>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</si>
  <si>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</si>
  <si>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</si>
  <si>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</si>
  <si>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</si>
  <si>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</si>
  <si>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</si>
  <si>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</si>
  <si>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</si>
  <si>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</si>
  <si>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</si>
  <si>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</si>
  <si>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</si>
  <si>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</si>
  <si>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</si>
  <si>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</si>
  <si>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</si>
  <si>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</si>
  <si>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</si>
  <si>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</si>
  <si>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</si>
  <si>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</si>
  <si>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</si>
  <si>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</si>
  <si>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</si>
  <si>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</si>
  <si>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</si>
  <si>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</si>
  <si>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</si>
  <si>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</si>
  <si>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</si>
  <si>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</si>
  <si>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</si>
  <si>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</si>
  <si>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</si>
  <si>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</si>
  <si>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</si>
  <si>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</si>
  <si>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</si>
  <si>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</si>
  <si>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</si>
  <si>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</si>
  <si>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</si>
  <si>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</si>
  <si>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</si>
  <si>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</si>
  <si>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</si>
  <si>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</si>
  <si>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</si>
  <si>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</si>
  <si>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</si>
  <si>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</si>
  <si>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</si>
  <si>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</si>
  <si>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</si>
  <si>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</si>
  <si>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</si>
  <si>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</si>
  <si>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</si>
  <si>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</si>
  <si>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</si>
  <si>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</si>
  <si>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</si>
  <si>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</si>
  <si>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</si>
  <si>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</si>
  <si>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</si>
  <si>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</si>
  <si>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</si>
  <si>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</si>
  <si>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</si>
  <si>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</si>
  <si>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</si>
  <si>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</si>
  <si>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</si>
  <si>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</si>
  <si>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</si>
  <si>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</si>
  <si>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</si>
  <si>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</si>
  <si>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</si>
  <si>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</si>
  <si>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</si>
  <si>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</si>
  <si>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</si>
  <si>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</si>
  <si>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</si>
  <si>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</si>
  <si>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</si>
  <si>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</si>
  <si>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</si>
  <si>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</si>
  <si>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</si>
  <si>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</si>
  <si>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</si>
  <si>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</si>
  <si>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</si>
  <si>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</si>
  <si>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</si>
  <si>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</si>
  <si>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</si>
  <si>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</si>
  <si>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</si>
  <si>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</si>
  <si>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</si>
  <si>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</si>
  <si>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</si>
  <si>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</si>
  <si>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</si>
  <si>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</si>
  <si>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</si>
  <si>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</si>
  <si>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</si>
  <si>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</si>
  <si>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</si>
  <si>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</si>
  <si>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</si>
  <si>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</si>
  <si>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</si>
  <si>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</si>
  <si>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</si>
  <si>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</si>
  <si>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</si>
  <si>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</si>
  <si>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</si>
  <si>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</si>
  <si>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</si>
  <si>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</si>
  <si>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</si>
  <si>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</si>
  <si>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</si>
  <si>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</si>
  <si>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</si>
  <si>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</si>
  <si>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</si>
  <si>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</si>
  <si>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</si>
  <si>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</si>
  <si>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</si>
  <si>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</si>
  <si>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</si>
  <si>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</si>
  <si>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</si>
  <si>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</si>
  <si>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</si>
  <si>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</si>
  <si>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</si>
  <si>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</si>
  <si>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</si>
  <si>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</si>
  <si>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</si>
  <si>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</si>
  <si>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</si>
  <si>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</si>
  <si>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</si>
  <si>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</si>
  <si>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</si>
  <si>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</si>
  <si>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</si>
  <si>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</si>
  <si>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</si>
  <si>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</si>
  <si>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</si>
  <si>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</si>
  <si>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</si>
  <si>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</si>
  <si>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</si>
  <si>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</si>
  <si>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</si>
  <si>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</si>
  <si>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</si>
  <si>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</si>
  <si>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</si>
  <si>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</si>
  <si>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</si>
  <si>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</si>
  <si>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</si>
  <si>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</si>
  <si>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</si>
  <si>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</si>
  <si>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</si>
  <si>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</si>
  <si>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</si>
  <si>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</si>
  <si>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</si>
  <si>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</si>
  <si>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</si>
  <si>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</si>
  <si>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</si>
  <si>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</si>
  <si>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</si>
  <si>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</si>
  <si>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</si>
  <si>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</si>
  <si>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</si>
  <si>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</si>
  <si>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</si>
  <si>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</si>
  <si>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</si>
  <si>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</si>
  <si>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</si>
  <si>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</si>
  <si>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</si>
  <si>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</si>
  <si>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</si>
  <si>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</si>
  <si>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</si>
  <si>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</si>
  <si>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</si>
  <si>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</si>
  <si>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</si>
  <si>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</si>
  <si>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</si>
  <si>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</si>
  <si>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</si>
  <si>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</si>
  <si>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</si>
  <si>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</si>
  <si>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</si>
  <si>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</si>
  <si>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</si>
  <si>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</si>
  <si>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</si>
  <si>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</si>
  <si>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</si>
  <si>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</si>
  <si>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</si>
  <si>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</si>
  <si>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</si>
  <si>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</si>
  <si>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</si>
  <si>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</si>
  <si>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</si>
  <si>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</si>
  <si>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</si>
  <si>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</si>
  <si>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</si>
  <si>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</si>
  <si>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</si>
  <si>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</si>
  <si>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</si>
  <si>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</si>
  <si>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</si>
  <si>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</si>
  <si>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</si>
  <si>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</si>
  <si>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</si>
  <si>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</si>
  <si>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</si>
  <si>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</si>
  <si>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</si>
  <si>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</si>
  <si>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</si>
  <si>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</si>
  <si>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</si>
  <si>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</si>
  <si>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</si>
  <si>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</si>
  <si>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</si>
  <si>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</si>
  <si>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</si>
  <si>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</si>
  <si>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</si>
  <si>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</si>
  <si>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</si>
  <si>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</si>
  <si>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</si>
  <si>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</si>
  <si>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</si>
  <si>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</si>
  <si>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</si>
  <si>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</si>
  <si>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</si>
  <si>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</si>
  <si>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</si>
  <si>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</si>
  <si>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</si>
  <si>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</si>
  <si>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</si>
  <si>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</si>
  <si>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</si>
  <si>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</si>
  <si>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</si>
  <si>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</si>
  <si>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</si>
  <si>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</si>
  <si>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</si>
  <si>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</si>
  <si>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</si>
  <si>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</si>
  <si>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</si>
  <si>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</si>
  <si>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</si>
  <si>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</si>
  <si>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</si>
  <si>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</si>
  <si>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</si>
  <si>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</si>
  <si>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</si>
  <si>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</si>
  <si>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</si>
  <si>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</si>
  <si>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</si>
  <si>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</si>
  <si>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</si>
  <si>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</si>
  <si>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</si>
  <si>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</si>
  <si>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</si>
  <si>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</si>
  <si>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</si>
  <si>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</si>
  <si>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</si>
  <si>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</si>
  <si>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</si>
  <si>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</si>
  <si>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</si>
  <si>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</si>
  <si>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</si>
  <si>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</si>
  <si>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</si>
  <si>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</si>
  <si>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</si>
  <si>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</si>
  <si>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</si>
  <si>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</si>
  <si>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</si>
  <si>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</si>
  <si>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</si>
  <si>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</si>
  <si>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</si>
  <si>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</si>
  <si>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</si>
  <si>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</si>
  <si>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</si>
  <si>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</si>
  <si>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</si>
  <si>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</si>
  <si>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</si>
  <si>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</si>
  <si>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</si>
  <si>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</si>
  <si>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</si>
  <si>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</si>
  <si>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</si>
  <si>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</si>
  <si>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</si>
  <si>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</si>
  <si>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</si>
  <si>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</si>
  <si>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</si>
  <si>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</si>
  <si>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</si>
  <si>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</si>
  <si>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</si>
  <si>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</si>
  <si>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</si>
  <si>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</si>
  <si>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</si>
  <si>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</si>
  <si>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</si>
  <si>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</si>
  <si>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</si>
  <si>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</si>
  <si>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</si>
  <si>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</si>
  <si>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</si>
  <si>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</si>
  <si>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</si>
  <si>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</si>
  <si>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</si>
  <si>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</si>
  <si>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</si>
  <si>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</si>
  <si>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</si>
  <si>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</si>
  <si>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</si>
  <si>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</si>
  <si>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</si>
  <si>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</si>
  <si>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</si>
  <si>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</si>
  <si>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</si>
  <si>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</si>
  <si>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</si>
  <si>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</si>
  <si>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</si>
  <si>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</si>
  <si>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</si>
  <si>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</si>
  <si>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</si>
  <si>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</si>
  <si>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</si>
  <si>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</si>
  <si>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</si>
  <si>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</si>
  <si>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</si>
  <si>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</si>
  <si>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</si>
  <si>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</si>
  <si>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</si>
  <si>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</si>
  <si>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</si>
  <si>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</si>
  <si>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</si>
  <si>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</si>
  <si>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</si>
  <si>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</si>
  <si>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</si>
  <si>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</si>
  <si>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</si>
  <si>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</si>
  <si>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</si>
  <si>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</si>
  <si>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</si>
  <si>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</si>
  <si>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</si>
  <si>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</si>
  <si>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</si>
  <si>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</si>
  <si>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</si>
  <si>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</si>
  <si>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</si>
  <si>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</si>
  <si>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</si>
  <si>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</si>
  <si>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</si>
  <si>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</si>
  <si>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</si>
  <si>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</si>
  <si>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</si>
  <si>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</si>
  <si>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</si>
  <si>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</si>
  <si>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</si>
  <si>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</si>
  <si>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</si>
  <si>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</si>
  <si>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</si>
  <si>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</si>
  <si>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</si>
  <si>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</si>
  <si>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</si>
  <si>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</si>
  <si>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</si>
  <si>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</si>
  <si>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</si>
  <si>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</si>
  <si>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</si>
  <si>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</si>
  <si>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</si>
  <si>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</si>
  <si>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</si>
  <si>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</si>
  <si>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</si>
  <si>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</si>
  <si>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</si>
  <si>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</si>
  <si>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</si>
  <si>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</si>
  <si>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</si>
  <si>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</si>
  <si>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</si>
  <si>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</si>
  <si>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</si>
  <si>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</si>
  <si>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</si>
  <si>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</si>
  <si>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</si>
  <si>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</si>
  <si>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</si>
  <si>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</si>
  <si>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</si>
  <si>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</si>
  <si>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</si>
  <si>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</si>
  <si>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</si>
  <si>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</si>
  <si>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</si>
  <si>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</si>
  <si>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</si>
  <si>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</si>
  <si>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</si>
  <si>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</si>
  <si>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</si>
  <si>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</si>
  <si>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</si>
  <si>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</si>
  <si>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</si>
  <si>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</si>
  <si>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</si>
  <si>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</si>
  <si>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</si>
  <si>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</si>
  <si>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</si>
  <si>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</si>
  <si>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</si>
  <si>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</si>
  <si>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</si>
  <si>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</si>
  <si>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</si>
  <si>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</si>
  <si>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</si>
  <si>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</si>
  <si>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</si>
  <si>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</si>
  <si>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</si>
  <si>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</si>
  <si>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</si>
  <si>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</si>
  <si>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</si>
  <si>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</si>
  <si>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</si>
  <si>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</si>
  <si>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</si>
  <si>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</si>
  <si>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</si>
  <si>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</si>
  <si>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</si>
  <si>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</si>
  <si>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</si>
  <si>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</si>
  <si>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</si>
  <si>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</si>
  <si>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</si>
  <si>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</si>
  <si>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</si>
  <si>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</si>
  <si>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</si>
  <si>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</si>
  <si>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</si>
  <si>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</si>
  <si>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</si>
  <si>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</si>
  <si>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</si>
  <si>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</si>
  <si>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</si>
  <si>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</si>
  <si>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</si>
  <si>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</si>
  <si>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</si>
  <si>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</si>
  <si>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</si>
  <si>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</si>
  <si>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</si>
  <si>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</si>
  <si>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</si>
  <si>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</si>
  <si>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</si>
  <si>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</si>
  <si>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</si>
  <si>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</si>
  <si>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</si>
  <si>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</si>
  <si>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</si>
  <si>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</si>
  <si>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</si>
  <si>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</si>
  <si>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</si>
  <si>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</si>
  <si>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</si>
  <si>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</si>
  <si>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</si>
  <si>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</si>
  <si>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</si>
  <si>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</si>
  <si>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</si>
  <si>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</si>
  <si>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</si>
  <si>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</si>
  <si>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</si>
  <si>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</si>
  <si>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</si>
  <si>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</si>
  <si>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</si>
  <si>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</si>
  <si>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</si>
  <si>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</si>
  <si>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</si>
  <si>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</si>
  <si>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</si>
  <si>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</si>
  <si>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</si>
  <si>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</si>
  <si>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</si>
  <si>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</si>
  <si>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</si>
  <si>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</si>
  <si>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</si>
  <si>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</si>
  <si>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</si>
  <si>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</si>
  <si>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</si>
  <si>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</si>
  <si>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</si>
  <si>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</si>
  <si>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</si>
  <si>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</si>
  <si>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</si>
  <si>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</si>
  <si>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</si>
  <si>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</si>
  <si>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</si>
  <si>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</si>
  <si>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</si>
  <si>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</si>
  <si>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</si>
  <si>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</si>
  <si>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</si>
  <si>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</si>
  <si>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</si>
  <si>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</si>
  <si>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</si>
  <si>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</si>
  <si>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</si>
  <si>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</si>
  <si>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</si>
  <si>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</si>
  <si>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</si>
  <si>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</si>
  <si>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</si>
  <si>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</si>
  <si>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</si>
  <si>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</si>
  <si>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</si>
  <si>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</si>
  <si>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</si>
  <si>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</si>
  <si>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</si>
  <si>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</si>
  <si>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</si>
  <si>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</si>
  <si>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</si>
  <si>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</si>
  <si>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</si>
  <si>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</si>
  <si>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</si>
  <si>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</si>
  <si>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</si>
  <si>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</si>
  <si>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</si>
  <si>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</si>
  <si>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</si>
  <si>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</si>
  <si>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</si>
  <si>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</si>
  <si>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</si>
  <si>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</si>
  <si>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</si>
  <si>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</si>
  <si>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</si>
  <si>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</si>
  <si>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</si>
  <si>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</si>
  <si>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</si>
  <si>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</si>
  <si>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</si>
  <si>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</si>
  <si>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</si>
  <si>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</si>
  <si>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</si>
  <si>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</si>
  <si>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</si>
  <si>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</si>
  <si>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</si>
  <si>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</si>
  <si>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</si>
  <si>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</si>
  <si>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</si>
  <si>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</si>
  <si>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</si>
  <si>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</si>
  <si>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</si>
  <si>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</si>
  <si>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</si>
  <si>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</si>
  <si>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</si>
  <si>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</si>
  <si>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</si>
  <si>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</si>
  <si>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</si>
  <si>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</si>
  <si>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</si>
  <si>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</si>
  <si>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</si>
  <si>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</si>
  <si>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</si>
  <si>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</si>
  <si>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</si>
  <si>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</si>
  <si>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</si>
  <si>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</si>
  <si>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</si>
  <si>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</si>
  <si>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</si>
  <si>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</si>
  <si>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</si>
  <si>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</si>
  <si>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</si>
  <si>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</si>
  <si>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</si>
  <si>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</si>
  <si>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</si>
  <si>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</si>
  <si>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</si>
  <si>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</si>
  <si>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</si>
  <si>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</si>
  <si>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</si>
  <si>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</si>
  <si>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</si>
  <si>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</si>
  <si>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</si>
  <si>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</si>
  <si>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</si>
  <si>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</si>
  <si>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</si>
  <si>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</si>
  <si>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</si>
  <si>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</si>
  <si>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</si>
  <si>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</si>
  <si>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</si>
  <si>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</si>
  <si>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</si>
  <si>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</si>
  <si>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</si>
  <si>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</si>
  <si>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</si>
  <si>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</si>
  <si>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</si>
  <si>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</si>
  <si>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</si>
  <si>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</si>
  <si>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</si>
  <si>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</si>
  <si>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</si>
  <si>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</si>
  <si>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</si>
  <si>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</si>
  <si>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</si>
  <si>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</si>
  <si>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</si>
  <si>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</si>
  <si>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</si>
  <si>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</si>
  <si>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</si>
  <si>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</si>
  <si>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</si>
  <si>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</si>
  <si>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</si>
  <si>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</si>
  <si>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</si>
  <si>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</si>
  <si>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</si>
  <si>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</si>
  <si>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</si>
  <si>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</si>
  <si>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</si>
  <si>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</si>
  <si>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</si>
  <si>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</si>
  <si>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</si>
  <si>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</si>
  <si>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</si>
  <si>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</si>
  <si>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</si>
  <si>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</si>
  <si>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</si>
  <si>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</si>
  <si>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</si>
  <si>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</si>
  <si>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</si>
  <si>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</si>
  <si>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</si>
  <si>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</si>
  <si>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</si>
  <si>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</si>
  <si>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</si>
  <si>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</si>
  <si>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</si>
  <si>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</si>
  <si>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</si>
  <si>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</si>
  <si>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</si>
  <si>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</si>
  <si>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</si>
  <si>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</si>
  <si>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</si>
  <si>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</si>
  <si>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</si>
  <si>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</si>
  <si>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</si>
  <si>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</si>
  <si>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</si>
  <si>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</si>
  <si>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</si>
  <si>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</si>
  <si>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</si>
  <si>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</si>
  <si>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</si>
  <si>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</si>
  <si>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</si>
  <si>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</si>
  <si>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</si>
  <si>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</si>
  <si>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</si>
  <si>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</si>
  <si>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</si>
  <si>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</si>
  <si>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</si>
  <si>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</si>
  <si>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</si>
  <si>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</si>
  <si>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</si>
  <si>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</si>
  <si>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</si>
  <si>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</si>
  <si>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</si>
  <si>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</si>
  <si>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</si>
  <si>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</si>
  <si>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</si>
  <si>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</si>
  <si>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</si>
  <si>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</si>
  <si>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</si>
  <si>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</si>
  <si>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</si>
  <si>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</si>
  <si>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</si>
  <si>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</si>
  <si>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</si>
  <si>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</si>
  <si>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</si>
  <si>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</si>
  <si>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</si>
  <si>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</si>
  <si>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</si>
  <si>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</si>
  <si>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</si>
  <si>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</si>
  <si>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</si>
  <si>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</si>
  <si>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</si>
  <si>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</si>
  <si>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</si>
  <si>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</si>
  <si>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</si>
  <si>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</si>
  <si>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</si>
  <si>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</si>
  <si>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</si>
  <si>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</si>
  <si>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</si>
  <si>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</si>
  <si>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</si>
  <si>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</si>
  <si>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</si>
  <si>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</si>
  <si>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</si>
  <si>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</si>
  <si>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</si>
  <si>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</si>
  <si>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</si>
  <si>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</si>
  <si>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</si>
  <si>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</si>
  <si>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</si>
  <si>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</si>
  <si>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</si>
  <si>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</si>
  <si>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</si>
  <si>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</si>
  <si>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</si>
  <si>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</si>
  <si>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</si>
  <si>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</si>
  <si>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</si>
  <si>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</si>
  <si>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</si>
  <si>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</si>
  <si>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</si>
  <si>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</si>
  <si>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</si>
  <si>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</si>
  <si>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</si>
  <si>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</si>
  <si>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</si>
  <si>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</si>
  <si>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</si>
  <si>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</si>
  <si>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</si>
  <si>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</si>
  <si>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</si>
  <si>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</si>
  <si>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</si>
  <si>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</si>
  <si>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</si>
  <si>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</si>
  <si>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</si>
  <si>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</si>
  <si>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</si>
  <si>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</si>
  <si>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</si>
  <si>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</si>
  <si>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</si>
  <si>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</si>
  <si>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</si>
  <si>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</si>
  <si>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</si>
  <si>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</si>
  <si>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</si>
  <si>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</si>
  <si>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</si>
  <si>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</si>
  <si>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</si>
  <si>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</si>
  <si>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</si>
  <si>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</si>
  <si>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</si>
  <si>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</si>
  <si>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</si>
  <si>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</si>
  <si>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</si>
  <si>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</si>
  <si>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</si>
  <si>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</si>
  <si>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</si>
  <si>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</si>
  <si>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</si>
  <si>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</si>
  <si>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</si>
  <si>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</si>
  <si>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</si>
  <si>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</si>
  <si>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</si>
  <si>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</si>
  <si>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</si>
  <si>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</si>
  <si>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</si>
  <si>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</si>
  <si>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</si>
  <si>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</si>
  <si>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</si>
  <si>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</si>
  <si>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</si>
  <si>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</si>
  <si>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</si>
  <si>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</si>
  <si>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</si>
  <si>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</si>
  <si>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</si>
  <si>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</si>
  <si>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</si>
  <si>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</si>
  <si>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</si>
  <si>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</si>
  <si>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</si>
  <si>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</si>
  <si>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</si>
  <si>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</si>
  <si>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</si>
  <si>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</si>
  <si>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</si>
  <si>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</si>
  <si>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</si>
  <si>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</si>
  <si>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</si>
  <si>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</si>
  <si>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</si>
  <si>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</si>
  <si>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</si>
  <si>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</si>
  <si>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</si>
  <si>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</si>
  <si>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</si>
  <si>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</si>
  <si>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</si>
  <si>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</si>
  <si>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</si>
  <si>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</si>
  <si>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</si>
  <si>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</si>
  <si>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</si>
  <si>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</si>
  <si>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</si>
  <si>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</si>
  <si>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</si>
  <si>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</si>
  <si>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</si>
  <si>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</si>
  <si>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</si>
  <si>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</si>
  <si>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</si>
  <si>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</si>
  <si>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</si>
  <si>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</si>
  <si>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</si>
  <si>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</si>
  <si>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</si>
  <si>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</si>
  <si>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</si>
  <si>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</si>
  <si>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</si>
  <si>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</si>
  <si>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</si>
  <si>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</si>
  <si>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</si>
  <si>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</si>
  <si>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</si>
  <si>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</si>
  <si>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</si>
  <si>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</si>
  <si>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</si>
  <si>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</si>
  <si>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</si>
  <si>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</si>
  <si>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</si>
  <si>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</si>
  <si>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</si>
  <si>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</si>
  <si>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</si>
  <si>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</si>
  <si>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</si>
  <si>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</si>
  <si>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</si>
  <si>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</si>
  <si>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</si>
  <si>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</si>
  <si>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</si>
  <si>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</si>
  <si>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</si>
  <si>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</si>
  <si>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</si>
  <si>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</si>
  <si>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</si>
  <si>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</si>
  <si>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</si>
  <si>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</si>
  <si>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</si>
  <si>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</si>
  <si>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</si>
  <si>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</si>
  <si>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</si>
  <si>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</si>
  <si>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</si>
  <si>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</si>
  <si>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</si>
  <si>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</si>
  <si>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</si>
  <si>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</si>
  <si>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</si>
  <si>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</si>
  <si>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</si>
  <si>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</si>
  <si>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</si>
  <si>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</si>
  <si>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</si>
  <si>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</si>
  <si>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</si>
  <si>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</si>
  <si>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</si>
  <si>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</si>
  <si>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</si>
  <si>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</si>
  <si>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</si>
  <si>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</si>
  <si>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</si>
  <si>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</si>
  <si>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</si>
  <si>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</si>
  <si>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</si>
  <si>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</si>
  <si>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</si>
  <si>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</si>
  <si>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</si>
  <si>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</si>
  <si>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</si>
  <si>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</si>
  <si>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</si>
  <si>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</si>
  <si>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</si>
  <si>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</si>
  <si>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</si>
  <si>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</si>
  <si>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</si>
  <si>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</si>
  <si>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</si>
  <si>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</si>
  <si>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</si>
  <si>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</si>
  <si>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</si>
  <si>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</si>
  <si>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</si>
  <si>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</si>
  <si>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</si>
  <si>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</si>
  <si>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</si>
  <si>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</si>
  <si>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</si>
  <si>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</si>
  <si>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</si>
  <si>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</si>
  <si>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</si>
  <si>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</si>
  <si>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</si>
  <si>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</si>
  <si>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</si>
  <si>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</si>
  <si>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</si>
  <si>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</si>
  <si>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</si>
  <si>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</si>
  <si>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</si>
  <si>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</si>
  <si>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</si>
  <si>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</si>
  <si>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</si>
  <si>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</si>
  <si>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</si>
  <si>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</si>
  <si>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</si>
  <si>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</si>
  <si>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</si>
  <si>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</si>
  <si>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</si>
  <si>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</si>
  <si>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</si>
  <si>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</si>
  <si>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</si>
  <si>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</si>
  <si>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</si>
  <si>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</si>
  <si>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</si>
  <si>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</si>
  <si>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</si>
  <si>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</si>
  <si>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</si>
  <si>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</si>
  <si>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</si>
  <si>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</si>
  <si>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</si>
  <si>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</si>
  <si>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</si>
  <si>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</si>
  <si>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</si>
  <si>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</si>
  <si>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</si>
  <si>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</si>
  <si>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</si>
  <si>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</si>
  <si>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</si>
  <si>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</si>
  <si>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</si>
  <si>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</si>
  <si>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</si>
  <si>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</si>
  <si>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</si>
  <si>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</si>
  <si>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</si>
  <si>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</si>
  <si>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</si>
  <si>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</si>
  <si>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</si>
  <si>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</si>
  <si>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</si>
  <si>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</si>
  <si>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</si>
  <si>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</si>
  <si>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</si>
  <si>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</si>
  <si>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</si>
  <si>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</si>
  <si>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</si>
  <si>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</si>
  <si>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</si>
  <si>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</si>
  <si>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</si>
  <si>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</si>
  <si>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</si>
  <si>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</si>
  <si>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</si>
  <si>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</si>
  <si>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</si>
  <si>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</si>
  <si>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</si>
  <si>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</si>
  <si>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</si>
  <si>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</si>
  <si>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</si>
  <si>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</si>
  <si>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</si>
  <si>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</si>
  <si>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</si>
  <si>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</si>
  <si>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</si>
  <si>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</si>
  <si>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</si>
  <si>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</si>
  <si>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</si>
  <si>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</si>
  <si>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</si>
  <si>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</si>
  <si>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</si>
  <si>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</si>
  <si>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</si>
  <si>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</si>
  <si>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</si>
  <si>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</si>
  <si>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</si>
  <si>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</si>
  <si>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</si>
  <si>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</si>
  <si>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</si>
  <si>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</si>
  <si>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</si>
  <si>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</si>
  <si>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</si>
  <si>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</si>
  <si>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</si>
  <si>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</si>
  <si>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</si>
  <si>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</si>
  <si>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</si>
  <si>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</si>
  <si>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</si>
  <si>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</si>
  <si>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</si>
  <si>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</si>
  <si>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</si>
  <si>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</si>
  <si>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</si>
  <si>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</si>
  <si>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</si>
  <si>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</si>
  <si>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</si>
  <si>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</si>
  <si>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</si>
  <si>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</si>
  <si>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</si>
  <si>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</si>
  <si>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</si>
  <si>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</si>
  <si>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</si>
  <si>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</si>
  <si>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</si>
  <si>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</si>
  <si>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</si>
  <si>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</si>
  <si>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</si>
  <si>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</si>
  <si>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</si>
  <si>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</si>
  <si>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</si>
  <si>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</si>
  <si>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</si>
  <si>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</si>
  <si>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</si>
  <si>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</si>
  <si>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</si>
  <si>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</si>
  <si>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</si>
  <si>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</si>
  <si>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</si>
  <si>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</si>
  <si>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</si>
  <si>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</si>
  <si>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</si>
  <si>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</si>
  <si>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</si>
  <si>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</si>
  <si>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</si>
  <si>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</si>
  <si>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</si>
  <si>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</si>
  <si>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</si>
  <si>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</si>
  <si>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</si>
  <si>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</si>
  <si>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</si>
  <si>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</si>
  <si>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</si>
  <si>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</si>
  <si>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</si>
  <si>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</si>
  <si>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</si>
  <si>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</si>
  <si>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</si>
  <si>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</si>
  <si>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</si>
  <si>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</si>
  <si>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</si>
  <si>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</si>
  <si>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</si>
  <si>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</si>
  <si>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</si>
  <si>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</si>
  <si>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</si>
  <si>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</si>
  <si>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</si>
  <si>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</si>
  <si>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</si>
  <si>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</si>
  <si>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</si>
  <si>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</si>
  <si>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</si>
  <si>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</si>
  <si>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</si>
  <si>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</si>
  <si>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</si>
  <si>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</si>
  <si>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</si>
  <si>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</si>
  <si>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</si>
  <si>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</si>
  <si>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</si>
  <si>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</si>
  <si>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</si>
  <si>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</si>
  <si>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</si>
  <si>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</si>
  <si>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</si>
  <si>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</si>
  <si>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</si>
  <si>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</si>
  <si>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</si>
  <si>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</si>
  <si>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</si>
  <si>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</si>
  <si>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</si>
  <si>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</si>
  <si>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</si>
  <si>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</si>
  <si>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</si>
  <si>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</si>
  <si>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</si>
  <si>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</si>
  <si>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</si>
  <si>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</si>
  <si>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</si>
  <si>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</si>
  <si>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</si>
  <si>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</si>
  <si>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</si>
  <si>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</si>
  <si>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</si>
  <si>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</si>
  <si>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</si>
  <si>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</si>
  <si>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</si>
  <si>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</si>
  <si>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</si>
  <si>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</si>
  <si>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</si>
  <si>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</si>
  <si>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</si>
  <si>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</si>
  <si>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</si>
  <si>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</si>
  <si>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</si>
  <si>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</si>
  <si>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</si>
  <si>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</si>
  <si>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</si>
  <si>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</si>
  <si>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</si>
  <si>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</si>
  <si>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</si>
  <si>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</si>
  <si>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</si>
  <si>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</si>
  <si>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</si>
  <si>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</si>
  <si>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</si>
  <si>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</si>
  <si>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</si>
  <si>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</si>
  <si>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</si>
  <si>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</si>
  <si>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</si>
  <si>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</si>
  <si>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</si>
  <si>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</si>
  <si>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</si>
  <si>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</si>
  <si>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</si>
  <si>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</si>
  <si>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</si>
  <si>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</si>
  <si>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</si>
  <si>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</si>
  <si>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</si>
  <si>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</si>
  <si>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</si>
  <si>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</si>
  <si>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</si>
  <si>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</si>
  <si>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</si>
  <si>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</si>
  <si>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</si>
  <si>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</si>
  <si>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</si>
  <si>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</si>
  <si>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</si>
  <si>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</si>
  <si>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</si>
  <si>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</si>
  <si>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</si>
  <si>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</si>
  <si>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</si>
  <si>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</si>
  <si>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</si>
  <si>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</si>
  <si>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</si>
  <si>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</si>
  <si>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</si>
  <si>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</si>
  <si>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</si>
  <si>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</si>
  <si>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</si>
  <si>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</si>
  <si>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</si>
  <si>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</si>
  <si>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</si>
  <si>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</si>
  <si>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</si>
  <si>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</si>
  <si>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</si>
  <si>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</si>
  <si>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</si>
  <si>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</si>
  <si>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</si>
  <si>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</si>
  <si>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</si>
  <si>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</si>
  <si>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</si>
  <si>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</si>
  <si>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</si>
  <si>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</si>
  <si>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</si>
  <si>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</si>
  <si>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</si>
  <si>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</si>
  <si>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</si>
  <si>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</si>
  <si>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</si>
  <si>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</si>
  <si>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</si>
  <si>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</si>
  <si>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</si>
  <si>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</si>
  <si>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</si>
  <si>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</si>
  <si>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</si>
  <si>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</si>
  <si>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</si>
  <si>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</si>
  <si>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</si>
  <si>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</si>
  <si>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</si>
  <si>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</si>
  <si>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</si>
  <si>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</si>
  <si>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</si>
  <si>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</si>
  <si>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</si>
  <si>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</si>
  <si>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</si>
  <si>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</si>
  <si>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</si>
  <si>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</si>
  <si>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</si>
  <si>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</si>
  <si>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</si>
  <si>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</si>
  <si>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</si>
  <si>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</si>
  <si>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</si>
  <si>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</si>
  <si>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</si>
  <si>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</si>
  <si>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</si>
  <si>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</si>
  <si>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</si>
  <si>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</si>
  <si>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</si>
  <si>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</si>
  <si>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</si>
  <si>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</si>
  <si>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</si>
  <si>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</si>
  <si>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</si>
  <si>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</si>
  <si>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</si>
  <si>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</si>
  <si>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</si>
  <si>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</si>
  <si>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</si>
  <si>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</si>
  <si>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</si>
  <si>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</si>
  <si>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</si>
  <si>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</si>
  <si>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</si>
  <si>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</si>
  <si>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</si>
  <si>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</si>
  <si>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</si>
  <si>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</si>
  <si>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</si>
  <si>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</si>
  <si>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</si>
  <si>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</si>
  <si>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</si>
  <si>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</si>
  <si>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</si>
  <si>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</si>
  <si>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</si>
  <si>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</si>
  <si>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</si>
  <si>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</si>
  <si>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</si>
  <si>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</si>
  <si>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</si>
  <si>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</si>
  <si>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</si>
  <si>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</si>
  <si>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</si>
  <si>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</si>
  <si>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</si>
  <si>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</si>
  <si>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</si>
  <si>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</si>
  <si>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</si>
  <si>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</si>
  <si>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</si>
  <si>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</si>
  <si>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</si>
  <si>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</si>
  <si>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</si>
  <si>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</si>
  <si>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</si>
  <si>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</si>
  <si>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</si>
  <si>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</si>
  <si>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</si>
  <si>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</si>
  <si>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</si>
  <si>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</si>
  <si>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</si>
  <si>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</si>
  <si>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</si>
  <si>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</si>
  <si>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</si>
  <si>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</si>
  <si>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</si>
  <si>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</si>
  <si>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</si>
  <si>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</si>
  <si>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</si>
  <si>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</si>
  <si>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</si>
  <si>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</si>
  <si>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</si>
  <si>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</si>
  <si>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</si>
  <si>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</si>
  <si>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</si>
  <si>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</si>
  <si>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</si>
  <si>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</si>
  <si>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</si>
  <si>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</si>
  <si>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</si>
  <si>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</si>
  <si>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</si>
  <si>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</si>
  <si>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</si>
  <si>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</si>
  <si>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</si>
  <si>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</si>
  <si>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</si>
  <si>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</si>
  <si>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</si>
  <si>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</si>
  <si>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</si>
  <si>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</si>
  <si>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</si>
  <si>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</si>
  <si>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</si>
  <si>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</si>
  <si>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</si>
  <si>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</si>
  <si>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</si>
  <si>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</si>
  <si>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</si>
  <si>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</si>
  <si>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</si>
  <si>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</si>
  <si>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</si>
  <si>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</si>
  <si>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</si>
  <si>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</si>
  <si>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</si>
  <si>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</si>
  <si>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</si>
  <si>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</si>
  <si>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</si>
  <si>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</si>
  <si>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</si>
  <si>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</si>
  <si>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</si>
  <si>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</si>
  <si>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</si>
  <si>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</si>
  <si>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</si>
  <si>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</si>
  <si>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</si>
  <si>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</si>
  <si>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</si>
  <si>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</si>
  <si>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</si>
  <si>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</si>
  <si>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</si>
  <si>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</si>
  <si>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</si>
  <si>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</si>
  <si>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</si>
  <si>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</si>
  <si>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</si>
  <si>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</si>
  <si>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</si>
  <si>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</si>
  <si>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</si>
  <si>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</si>
  <si>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</si>
  <si>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</si>
  <si>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</si>
  <si>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</si>
  <si>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</si>
  <si>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</si>
  <si>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</si>
  <si>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</si>
  <si>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</si>
  <si>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</si>
  <si>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</si>
  <si>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</si>
  <si>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</si>
  <si>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</si>
  <si>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</si>
  <si>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</si>
  <si>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</si>
  <si>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</si>
  <si>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</si>
  <si>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</si>
  <si>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</si>
  <si>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</si>
  <si>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</si>
  <si>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</si>
  <si>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</si>
  <si>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</si>
  <si>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</si>
  <si>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</si>
  <si>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</si>
  <si>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</si>
  <si>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</si>
  <si>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</si>
  <si>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</si>
  <si>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</si>
  <si>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</si>
  <si>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</si>
  <si>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</si>
  <si>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</si>
  <si>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</si>
  <si>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</si>
  <si>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</si>
  <si>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</si>
  <si>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</si>
  <si>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</si>
  <si>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</si>
  <si>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</si>
  <si>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</si>
  <si>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</si>
  <si>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</si>
  <si>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</si>
  <si>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</si>
  <si>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</si>
  <si>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</si>
  <si>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</si>
  <si>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</si>
  <si>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</si>
  <si>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</si>
  <si>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</si>
  <si>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</si>
  <si>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</si>
  <si>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</si>
  <si>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</si>
  <si>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</si>
  <si>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</si>
  <si>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</si>
  <si>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</si>
  <si>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</si>
  <si>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</si>
  <si>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</si>
  <si>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</si>
  <si>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</si>
  <si>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</si>
  <si>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</si>
  <si>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</si>
  <si>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</si>
  <si>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</si>
  <si>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</si>
  <si>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</si>
  <si>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</si>
  <si>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</si>
  <si>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</si>
  <si>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</si>
  <si>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</si>
  <si>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</si>
  <si>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</si>
  <si>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</si>
  <si>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</si>
  <si>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</si>
  <si>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</si>
  <si>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</si>
  <si>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</si>
  <si>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</si>
  <si>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</si>
  <si>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</si>
  <si>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</si>
  <si>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</si>
  <si>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</si>
  <si>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</si>
  <si>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</si>
  <si>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</si>
  <si>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</si>
  <si>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</si>
  <si>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</si>
  <si>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</si>
  <si>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</si>
  <si>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</si>
  <si>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</si>
  <si>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</si>
  <si>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</si>
  <si>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</si>
  <si>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</si>
  <si>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</si>
  <si>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</si>
  <si>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</si>
  <si>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</si>
  <si>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</si>
  <si>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</si>
  <si>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</si>
  <si>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</si>
  <si>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</si>
  <si>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</si>
  <si>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</si>
  <si>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</si>
  <si>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</si>
  <si>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</si>
  <si>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</si>
  <si>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</si>
  <si>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</si>
  <si>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</si>
  <si>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</si>
  <si>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</si>
  <si>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</si>
  <si>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</si>
  <si>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</si>
  <si>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</si>
  <si>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</si>
  <si>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</si>
  <si>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</si>
  <si>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</si>
  <si>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</si>
  <si>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</si>
  <si>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</si>
  <si>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</si>
  <si>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</si>
  <si>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</si>
  <si>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</si>
  <si>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</si>
  <si>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</si>
  <si>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</si>
  <si>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</si>
  <si>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</si>
  <si>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</si>
  <si>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</si>
  <si>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</si>
  <si>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</si>
  <si>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</si>
  <si>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</si>
  <si>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</si>
  <si>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</si>
  <si>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</si>
  <si>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</si>
  <si>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</si>
  <si>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</si>
  <si>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</si>
  <si>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</si>
  <si>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</si>
  <si>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</si>
  <si>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</si>
  <si>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</si>
  <si>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</si>
  <si>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</si>
  <si>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</si>
  <si>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</si>
  <si>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</si>
  <si>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</si>
  <si>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</si>
  <si>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</si>
  <si>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</si>
  <si>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</si>
  <si>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</si>
  <si>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</si>
  <si>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</si>
  <si>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</si>
  <si>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</si>
  <si>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</si>
  <si>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</si>
  <si>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</si>
  <si>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</si>
  <si>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</si>
  <si>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</si>
  <si>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</si>
  <si>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</si>
  <si>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</si>
  <si>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</si>
  <si>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</si>
  <si>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</si>
  <si>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</si>
  <si>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</si>
  <si>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</si>
  <si>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</si>
  <si>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</si>
  <si>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</si>
  <si>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</si>
  <si>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</si>
  <si>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</si>
  <si>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</si>
  <si>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</si>
  <si>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</si>
  <si>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</si>
  <si>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</si>
  <si>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</si>
  <si>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</si>
  <si>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</si>
  <si>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</si>
  <si>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</si>
  <si>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</si>
  <si>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</si>
  <si>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</si>
  <si>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</si>
  <si>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</si>
  <si>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</si>
  <si>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</si>
  <si>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</si>
  <si>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</si>
  <si>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</si>
  <si>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</si>
  <si>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</si>
  <si>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</si>
  <si>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</si>
  <si>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</si>
  <si>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</si>
  <si>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</si>
  <si>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</si>
  <si>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</si>
  <si>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</si>
  <si>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</si>
  <si>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</si>
  <si>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</si>
  <si>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</si>
  <si>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</si>
  <si>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</si>
  <si>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</si>
  <si>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</si>
  <si>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</si>
  <si>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</si>
  <si>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</si>
  <si>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</si>
  <si>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</si>
  <si>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</si>
  <si>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</si>
  <si>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</si>
  <si>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</si>
  <si>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</si>
  <si>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</si>
  <si>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</si>
  <si>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</si>
  <si>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</si>
  <si>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</si>
  <si>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</si>
  <si>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</si>
  <si>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</si>
  <si>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</si>
  <si>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</si>
  <si>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</si>
  <si>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</si>
  <si>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</si>
  <si>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</si>
  <si>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</si>
  <si>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</si>
  <si>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</si>
  <si>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</si>
  <si>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</si>
  <si>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</si>
  <si>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</si>
  <si>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</si>
  <si>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</si>
  <si>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</si>
  <si>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</si>
  <si>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</si>
  <si>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</si>
  <si>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</si>
  <si>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</si>
  <si>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</si>
  <si>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</si>
  <si>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</si>
  <si>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</si>
  <si>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</si>
  <si>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</si>
  <si>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</si>
  <si>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</si>
  <si>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</si>
  <si>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</si>
  <si>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</si>
  <si>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</si>
  <si>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</si>
  <si>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</si>
  <si>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</si>
  <si>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</si>
  <si>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</si>
  <si>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</si>
  <si>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</si>
  <si>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</si>
  <si>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</si>
  <si>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</si>
  <si>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</si>
  <si>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</si>
  <si>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</si>
  <si>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</si>
  <si>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</si>
  <si>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</si>
  <si>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</si>
  <si>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</si>
  <si>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</si>
  <si>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</si>
  <si>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</si>
  <si>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</si>
  <si>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</si>
  <si>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</si>
  <si>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</si>
  <si>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</si>
  <si>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</si>
  <si>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</si>
  <si>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</si>
  <si>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</si>
  <si>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</si>
  <si>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</si>
  <si>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</si>
  <si>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</si>
  <si>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</si>
  <si>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</si>
  <si>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</si>
  <si>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</si>
  <si>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</si>
  <si>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</si>
  <si>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</si>
  <si>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</si>
  <si>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</si>
  <si>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</si>
  <si>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</si>
  <si>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</si>
  <si>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</si>
  <si>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</si>
  <si>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</si>
  <si>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</si>
  <si>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</si>
  <si>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</si>
  <si>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</si>
  <si>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</si>
  <si>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</si>
  <si>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</si>
  <si>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</si>
  <si>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</si>
  <si>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</si>
  <si>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</si>
  <si>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</si>
  <si>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</si>
  <si>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</si>
  <si>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</si>
  <si>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</si>
  <si>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</si>
  <si>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</si>
  <si>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</si>
  <si>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</si>
  <si>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</si>
  <si>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</si>
  <si>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</si>
  <si>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</si>
  <si>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</si>
  <si>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</si>
  <si>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</si>
  <si>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</si>
  <si>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</si>
  <si>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</si>
  <si>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</si>
  <si>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</si>
  <si>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</si>
  <si>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</si>
  <si>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</si>
  <si>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</si>
  <si>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</si>
  <si>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</si>
  <si>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</si>
  <si>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</si>
  <si>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</si>
  <si>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</si>
  <si>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</si>
  <si>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</si>
  <si>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</si>
  <si>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</si>
  <si>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</si>
  <si>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</si>
  <si>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</si>
  <si>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</si>
  <si>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</si>
  <si>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</si>
  <si>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</si>
  <si>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</si>
  <si>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</si>
  <si>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</si>
  <si>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</si>
  <si>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</si>
  <si>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</si>
  <si>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</si>
  <si>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</si>
  <si>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</si>
  <si>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</si>
  <si>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</si>
  <si>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</si>
  <si>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</si>
  <si>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</si>
  <si>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</si>
  <si>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</si>
  <si>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</si>
  <si>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</si>
  <si>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</si>
  <si>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</si>
  <si>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</si>
  <si>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</si>
  <si>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</si>
  <si>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</si>
  <si>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</si>
  <si>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</si>
  <si>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</si>
  <si>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</si>
  <si>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</si>
  <si>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</si>
  <si>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</si>
  <si>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</si>
  <si>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</si>
  <si>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</si>
  <si>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</si>
  <si>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</si>
  <si>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</si>
  <si>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</si>
  <si>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</si>
  <si>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</si>
  <si>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</si>
  <si>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</si>
  <si>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</si>
  <si>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</si>
  <si>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</si>
  <si>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</si>
  <si>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</si>
  <si>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</si>
  <si>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</si>
  <si>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</si>
  <si>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</si>
  <si>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</si>
  <si>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</si>
  <si>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</si>
  <si>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</si>
  <si>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</si>
  <si>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</si>
  <si>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</si>
  <si>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</si>
  <si>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</si>
  <si>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</si>
  <si>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</si>
  <si>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</si>
  <si>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</si>
  <si>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</si>
  <si>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</si>
  <si>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</si>
  <si>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</si>
  <si>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</si>
  <si>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</si>
  <si>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</si>
  <si>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</si>
  <si>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</si>
  <si>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</si>
  <si>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</si>
  <si>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</si>
  <si>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</si>
  <si>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</si>
  <si>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</si>
  <si>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</si>
  <si>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</si>
  <si>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</si>
  <si>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</si>
  <si>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</si>
  <si>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</si>
  <si>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</si>
  <si>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</si>
  <si>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</si>
  <si>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</si>
  <si>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</si>
  <si>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</si>
  <si>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</si>
  <si>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</si>
  <si>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</si>
  <si>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</si>
  <si>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</si>
  <si>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</si>
  <si>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</si>
  <si>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</si>
  <si>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</si>
  <si>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</si>
  <si>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</si>
  <si>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</si>
  <si>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</si>
  <si>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</si>
  <si>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</si>
  <si>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</si>
  <si>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</si>
  <si>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</si>
  <si>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</si>
  <si>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</si>
  <si>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</si>
  <si>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</si>
  <si>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</si>
  <si>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</si>
  <si>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</si>
  <si>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</si>
  <si>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</si>
  <si>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</si>
  <si>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</si>
  <si>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</si>
  <si>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</si>
  <si>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</si>
  <si>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</si>
  <si>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</si>
  <si>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</si>
  <si>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</si>
  <si>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</si>
  <si>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</si>
  <si>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</si>
  <si>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</si>
  <si>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</si>
  <si>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</si>
  <si>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</si>
  <si>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</si>
  <si>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</si>
  <si>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</si>
  <si>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</si>
  <si>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</si>
  <si>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</si>
  <si>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</si>
  <si>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</si>
  <si>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</si>
  <si>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</si>
  <si>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</si>
  <si>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</si>
  <si>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</si>
  <si>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</si>
  <si>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</si>
  <si>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</si>
  <si>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</si>
  <si>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</si>
  <si>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</si>
  <si>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</si>
  <si>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</si>
  <si>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</si>
  <si>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</si>
  <si>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</si>
  <si>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</si>
  <si>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</si>
  <si>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</si>
  <si>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</si>
  <si>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</si>
  <si>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</si>
  <si>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</si>
  <si>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</si>
  <si>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</si>
  <si>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</si>
  <si>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</si>
  <si>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</si>
  <si>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</si>
  <si>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</si>
  <si>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</si>
  <si>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</si>
  <si>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</si>
  <si>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</si>
  <si>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</si>
  <si>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</si>
  <si>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</si>
  <si>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</si>
  <si>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</si>
  <si>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</si>
  <si>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</si>
  <si>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</si>
  <si>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</si>
  <si>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</si>
  <si>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</si>
  <si>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</si>
  <si>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</si>
  <si>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</si>
  <si>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</si>
  <si>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</si>
  <si>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</si>
  <si>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</si>
  <si>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</si>
  <si>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</si>
  <si>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</si>
  <si>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</si>
  <si>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</si>
  <si>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</si>
  <si>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</si>
  <si>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</si>
  <si>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</si>
  <si>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</si>
  <si>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</si>
  <si>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</si>
  <si>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</si>
  <si>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</si>
  <si>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</si>
  <si>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</si>
  <si>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</si>
  <si>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</si>
  <si>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</si>
  <si>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</si>
  <si>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</si>
  <si>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</si>
  <si>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</si>
  <si>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</si>
  <si>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</si>
  <si>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</si>
  <si>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</si>
  <si>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</si>
  <si>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</si>
  <si>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</si>
  <si>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</si>
  <si>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</si>
  <si>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</si>
  <si>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</si>
  <si>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</si>
  <si>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</si>
  <si>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</si>
  <si>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</si>
  <si>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</si>
  <si>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</si>
  <si>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</si>
  <si>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</si>
  <si>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</si>
  <si>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</si>
  <si>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</si>
  <si>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</si>
  <si>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</si>
  <si>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</si>
  <si>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</si>
  <si>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</si>
  <si>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</si>
  <si>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</si>
  <si>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</si>
  <si>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</si>
  <si>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</si>
  <si>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</si>
  <si>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</si>
  <si>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</si>
  <si>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</si>
  <si>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</si>
  <si>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</si>
  <si>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</si>
  <si>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</si>
  <si>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</si>
  <si>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</si>
  <si>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</si>
  <si>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</si>
  <si>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</si>
  <si>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</si>
  <si>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</si>
  <si>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</si>
  <si>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</si>
  <si>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</si>
  <si>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</si>
  <si>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</si>
  <si>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</si>
  <si>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</si>
  <si>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</si>
  <si>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</si>
  <si>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</si>
  <si>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</si>
  <si>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</si>
  <si>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</si>
  <si>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</si>
  <si>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</si>
  <si>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</si>
  <si>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</si>
  <si>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</si>
  <si>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</si>
  <si>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</si>
  <si>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</si>
  <si>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</si>
  <si>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</si>
  <si>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</si>
  <si>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</si>
  <si>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</si>
  <si>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</si>
  <si>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</si>
  <si>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</si>
  <si>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</si>
  <si>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</si>
  <si>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</si>
  <si>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</si>
  <si>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</si>
  <si>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</si>
  <si>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</si>
  <si>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</si>
  <si>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</si>
  <si>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</si>
  <si>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</si>
  <si>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</si>
  <si>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</si>
  <si>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</si>
  <si>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</si>
  <si>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</si>
  <si>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</si>
  <si>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</si>
  <si>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</si>
  <si>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</si>
  <si>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</si>
  <si>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</si>
  <si>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</si>
  <si>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</si>
  <si>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</si>
  <si>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</si>
  <si>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</si>
  <si>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</si>
  <si>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</si>
  <si>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</si>
  <si>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</si>
  <si>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</si>
  <si>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</si>
  <si>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</si>
  <si>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</si>
  <si>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</si>
  <si>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</si>
  <si>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</si>
  <si>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</si>
  <si>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</si>
  <si>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</si>
  <si>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</si>
  <si>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</si>
  <si>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</si>
  <si>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</si>
  <si>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</si>
  <si>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</si>
  <si>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</si>
  <si>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</si>
  <si>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</si>
  <si>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</si>
  <si>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</si>
  <si>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</si>
  <si>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</si>
  <si>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</si>
  <si>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</si>
  <si>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</si>
  <si>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</si>
  <si>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</si>
  <si>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</si>
  <si>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</si>
  <si>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</si>
  <si>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</si>
  <si>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</si>
  <si>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</si>
  <si>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</si>
  <si>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</si>
  <si>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</si>
  <si>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</si>
  <si>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</si>
  <si>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</si>
  <si>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</si>
  <si>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</si>
  <si>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</si>
  <si>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</si>
  <si>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</si>
  <si>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</si>
  <si>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</si>
  <si>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</si>
  <si>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</si>
  <si>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</si>
  <si>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</si>
  <si>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</si>
  <si>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</si>
  <si>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</si>
  <si>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</si>
  <si>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</si>
  <si>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</si>
  <si>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</si>
  <si>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</si>
  <si>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</si>
  <si>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</si>
  <si>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</si>
  <si>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</si>
  <si>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</si>
  <si>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</si>
  <si>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</si>
  <si>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</si>
  <si>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</si>
  <si>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</si>
  <si>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</si>
  <si>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</si>
  <si>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</si>
  <si>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</si>
  <si>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</si>
  <si>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</si>
  <si>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</si>
  <si>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</si>
  <si>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</si>
  <si>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</si>
  <si>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</si>
  <si>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</si>
  <si>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</si>
  <si>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</si>
  <si>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</si>
  <si>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</si>
  <si>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</si>
  <si>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</si>
  <si>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</si>
  <si>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</si>
  <si>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</si>
  <si>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</si>
  <si>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</si>
  <si>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</si>
  <si>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</si>
  <si>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</si>
  <si>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</si>
  <si>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</si>
  <si>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</si>
  <si>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</si>
  <si>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</si>
  <si>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</si>
  <si>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</si>
  <si>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</si>
  <si>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</si>
  <si>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</si>
  <si>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</si>
  <si>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</si>
  <si>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</si>
  <si>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</si>
  <si>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</si>
  <si>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</si>
  <si>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</si>
  <si>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</si>
  <si>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</si>
  <si>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</si>
  <si>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</si>
  <si>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</si>
  <si>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</si>
  <si>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</si>
  <si>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</si>
  <si>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</si>
  <si>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</si>
  <si>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</si>
  <si>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</si>
  <si>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</si>
  <si>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</si>
  <si>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</si>
  <si>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</si>
  <si>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</si>
  <si>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</si>
  <si>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</si>
  <si>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</si>
  <si>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</si>
  <si>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</si>
  <si>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</si>
  <si>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</si>
  <si>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</si>
  <si>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</si>
  <si>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</si>
  <si>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</si>
  <si>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</si>
  <si>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</si>
  <si>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</si>
  <si>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</si>
  <si>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</si>
  <si>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</si>
  <si>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</si>
  <si>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</si>
  <si>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</si>
  <si>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</si>
  <si>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</si>
  <si>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</si>
  <si>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</si>
  <si>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</si>
  <si>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</si>
  <si>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</si>
  <si>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</si>
  <si>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</si>
  <si>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</si>
  <si>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</si>
  <si>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</si>
  <si>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</si>
  <si>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</si>
  <si>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</si>
  <si>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</si>
  <si>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</si>
  <si>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</si>
  <si>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</si>
  <si>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</si>
  <si>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</si>
  <si>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</si>
  <si>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</si>
  <si>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</si>
  <si>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</si>
  <si>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</si>
  <si>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</si>
  <si>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</si>
  <si>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</si>
  <si>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</si>
  <si>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</si>
  <si>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</si>
  <si>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</si>
  <si>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</si>
  <si>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</si>
  <si>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</si>
  <si>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</si>
  <si>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</si>
  <si>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</si>
  <si>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</si>
  <si>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</si>
  <si>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</si>
  <si>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</si>
  <si>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</si>
  <si>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</si>
  <si>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</si>
  <si>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</si>
  <si>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</si>
  <si>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</si>
  <si>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</si>
  <si>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</si>
  <si>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</si>
  <si>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</si>
  <si>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</si>
  <si>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</si>
  <si>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</si>
  <si>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</si>
  <si>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</si>
  <si>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</si>
  <si>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</si>
  <si>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</si>
  <si>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</si>
  <si>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</si>
  <si>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</si>
  <si>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</si>
  <si>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</si>
  <si>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</si>
  <si>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</si>
  <si>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</si>
  <si>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</si>
  <si>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</si>
  <si>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</si>
  <si>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</si>
  <si>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</si>
  <si>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</si>
  <si>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</si>
  <si>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</si>
  <si>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</si>
  <si>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</si>
  <si>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</si>
  <si>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</si>
  <si>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</si>
  <si>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</si>
  <si>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</si>
  <si>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</si>
  <si>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</si>
  <si>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</si>
  <si>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</si>
  <si>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</si>
  <si>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</si>
  <si>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</si>
  <si>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</si>
  <si>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</si>
  <si>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</si>
  <si>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</si>
  <si>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</si>
  <si>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</si>
  <si>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</si>
  <si>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</si>
  <si>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</si>
  <si>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</si>
  <si>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</si>
  <si>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</si>
  <si>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</si>
  <si>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</si>
  <si>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</si>
  <si>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</si>
  <si>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</si>
  <si>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</si>
  <si>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</si>
  <si>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</si>
  <si>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</si>
  <si>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</si>
  <si>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</si>
  <si>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</si>
  <si>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</si>
  <si>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</si>
  <si>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</si>
  <si>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</si>
  <si>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</si>
  <si>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</si>
  <si>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</si>
  <si>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</si>
  <si>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</si>
  <si>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</si>
  <si>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</si>
  <si>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</si>
  <si>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</si>
  <si>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</si>
  <si>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</si>
  <si>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</si>
  <si>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</si>
  <si>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</si>
  <si>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</si>
  <si>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</si>
  <si>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</si>
  <si>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</si>
  <si>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</si>
  <si>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</si>
  <si>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</si>
  <si>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</si>
  <si>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</si>
  <si>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</si>
  <si>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</si>
  <si>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</si>
  <si>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</si>
  <si>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</si>
  <si>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</si>
  <si>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</si>
  <si>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</si>
  <si>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</si>
  <si>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</si>
  <si>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</si>
  <si>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</si>
  <si>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</si>
  <si>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</si>
  <si>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</si>
  <si>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</si>
  <si>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</si>
  <si>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</si>
  <si>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</si>
  <si>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</si>
  <si>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</si>
  <si>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</si>
  <si>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</si>
  <si>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</si>
  <si>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</si>
  <si>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</si>
  <si>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</si>
  <si>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</si>
  <si>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</si>
  <si>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</si>
  <si>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</si>
  <si>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</si>
  <si>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</si>
  <si>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</si>
  <si>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</si>
  <si>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</si>
  <si>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</si>
  <si>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</si>
  <si>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</si>
  <si>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</si>
  <si>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</si>
  <si>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</si>
  <si>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</si>
  <si>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</si>
  <si>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</si>
  <si>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</si>
  <si>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</si>
  <si>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</si>
  <si>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</si>
  <si>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</si>
  <si>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</si>
  <si>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</si>
  <si>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</si>
  <si>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</si>
  <si>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</si>
  <si>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</si>
  <si>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</si>
  <si>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</si>
  <si>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</si>
  <si>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</si>
  <si>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</si>
  <si>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</si>
  <si>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</si>
  <si>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</si>
  <si>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</si>
  <si>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</si>
  <si>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</si>
  <si>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</si>
  <si>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</si>
  <si>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</si>
  <si>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</si>
  <si>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</si>
  <si>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</si>
  <si>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</si>
  <si>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</si>
  <si>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</si>
  <si>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</si>
  <si>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</si>
  <si>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</si>
  <si>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</si>
  <si>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</si>
  <si>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</si>
  <si>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</si>
  <si>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</si>
  <si>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</si>
  <si>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</si>
  <si>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</si>
  <si>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</si>
  <si>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</si>
  <si>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</si>
  <si>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</si>
  <si>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</si>
  <si>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</si>
  <si>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</si>
  <si>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</si>
  <si>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</si>
  <si>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</si>
  <si>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</si>
  <si>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</si>
  <si>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</si>
  <si>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</si>
  <si>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</si>
  <si>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</si>
  <si>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</si>
  <si>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</si>
  <si>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</si>
  <si>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</si>
  <si>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</si>
  <si>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</si>
  <si>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</si>
  <si>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</si>
  <si>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</si>
  <si>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</si>
  <si>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</si>
  <si>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</si>
  <si>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</si>
  <si>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</si>
  <si>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</si>
  <si>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</si>
  <si>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</si>
  <si>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</si>
  <si>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</si>
  <si>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</si>
  <si>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</si>
  <si>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</si>
  <si>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</si>
  <si>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</si>
  <si>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</si>
  <si>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</si>
  <si>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</si>
  <si>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</si>
  <si>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</si>
  <si>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</si>
  <si>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</si>
  <si>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</si>
  <si>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</si>
  <si>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</si>
  <si>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</si>
  <si>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</si>
  <si>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</si>
  <si>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</si>
  <si>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</si>
  <si>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</si>
  <si>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</si>
  <si>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</si>
  <si>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</si>
  <si>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</si>
  <si>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</si>
  <si>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</si>
  <si>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</si>
  <si>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</si>
  <si>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</si>
  <si>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</si>
  <si>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</si>
  <si>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</si>
  <si>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</si>
  <si>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</si>
  <si>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</si>
  <si>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</si>
  <si>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</si>
  <si>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</si>
  <si>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</si>
  <si>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</si>
  <si>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</si>
  <si>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</si>
  <si>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</si>
  <si>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</si>
  <si>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</si>
  <si>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</si>
  <si>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</si>
  <si>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</si>
  <si>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</si>
  <si>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</si>
  <si>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</si>
  <si>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</si>
  <si>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</si>
  <si>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</si>
  <si>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</si>
  <si>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</si>
  <si>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</si>
  <si>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</si>
  <si>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</si>
  <si>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</si>
  <si>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</si>
  <si>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</si>
  <si>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</si>
  <si>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</si>
  <si>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</si>
  <si>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</si>
  <si>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</si>
  <si>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</si>
  <si>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</si>
  <si>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</si>
  <si>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</si>
  <si>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</si>
  <si>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</si>
  <si>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</si>
  <si>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</si>
  <si>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</si>
  <si>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</si>
  <si>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</si>
  <si>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</si>
  <si>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</si>
  <si>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</si>
  <si>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</si>
  <si>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</si>
  <si>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</si>
  <si>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</si>
  <si>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</si>
  <si>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</si>
  <si>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</si>
  <si>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</si>
  <si>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</si>
  <si>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</si>
  <si>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</si>
  <si>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</si>
  <si>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</si>
  <si>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</si>
  <si>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</si>
  <si>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</si>
  <si>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</si>
  <si>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</si>
  <si>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</si>
  <si>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</si>
  <si>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</si>
  <si>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</si>
  <si>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</si>
  <si>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</si>
  <si>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</si>
  <si>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</si>
  <si>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</si>
  <si>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</si>
  <si>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</si>
  <si>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</si>
  <si>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</si>
  <si>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</si>
  <si>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</si>
  <si>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</si>
  <si>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</si>
  <si>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</si>
  <si>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</si>
  <si>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</si>
  <si>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</si>
  <si>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</si>
  <si>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</si>
  <si>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</si>
  <si>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</si>
  <si>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</si>
  <si>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</si>
  <si>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</si>
  <si>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</si>
  <si>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</si>
  <si>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</si>
  <si>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</si>
  <si>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</si>
  <si>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</si>
  <si>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</si>
  <si>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</si>
  <si>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</si>
  <si>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</si>
  <si>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</si>
  <si>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</si>
  <si>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</si>
  <si>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</si>
  <si>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</si>
  <si>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</si>
  <si>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</si>
  <si>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</si>
  <si>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</si>
  <si>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</si>
  <si>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</si>
  <si>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</si>
  <si>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</si>
  <si>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</si>
  <si>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</si>
  <si>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</si>
  <si>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</si>
  <si>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</si>
  <si>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</si>
  <si>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</si>
  <si>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</si>
  <si>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</si>
  <si>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</si>
  <si>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</si>
  <si>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</si>
  <si>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</si>
  <si>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</si>
  <si>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</si>
  <si>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</si>
  <si>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</si>
  <si>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</si>
  <si>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</si>
  <si>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</si>
  <si>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</si>
  <si>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</si>
  <si>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</si>
  <si>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</si>
  <si>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</si>
  <si>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</si>
  <si>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</si>
  <si>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</si>
  <si>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</si>
  <si>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</si>
  <si>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</si>
  <si>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</si>
  <si>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</si>
  <si>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</si>
  <si>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</si>
  <si>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</si>
  <si>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</si>
  <si>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</si>
  <si>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</si>
  <si>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</si>
  <si>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</si>
  <si>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</si>
  <si>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</si>
  <si>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</si>
  <si>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</si>
  <si>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</si>
  <si>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</si>
  <si>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</si>
  <si>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</si>
  <si>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</si>
  <si>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</si>
  <si>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</si>
  <si>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</si>
  <si>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</si>
  <si>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</si>
  <si>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</si>
  <si>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</si>
  <si>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</si>
  <si>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</si>
  <si>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</si>
  <si>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</si>
  <si>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</si>
  <si>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</si>
  <si>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</si>
  <si>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</si>
  <si>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</si>
  <si>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</si>
  <si>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</si>
  <si>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</si>
  <si>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</si>
  <si>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</si>
  <si>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</si>
  <si>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</si>
  <si>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</si>
  <si>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</si>
  <si>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</si>
  <si>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</si>
  <si>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</si>
  <si>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</si>
  <si>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</si>
  <si>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</si>
  <si>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</si>
  <si>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</si>
  <si>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</si>
  <si>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</si>
  <si>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</si>
  <si>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</si>
  <si>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</si>
  <si>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</si>
  <si>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</si>
  <si>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</si>
  <si>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</si>
  <si>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</si>
  <si>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</si>
  <si>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</si>
  <si>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</si>
  <si>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</si>
  <si>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</si>
  <si>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</si>
  <si>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</si>
  <si>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</si>
  <si>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</si>
  <si>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</si>
  <si>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</si>
  <si>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</si>
  <si>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</si>
  <si>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</si>
  <si>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</si>
  <si>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</si>
  <si>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</si>
  <si>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</si>
  <si>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</si>
  <si>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</si>
  <si>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</si>
  <si>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</si>
  <si>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</si>
  <si>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</si>
  <si>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</si>
  <si>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</si>
  <si>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</si>
  <si>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</si>
  <si>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</si>
  <si>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</si>
  <si>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</si>
  <si>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</si>
  <si>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</si>
  <si>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</si>
  <si>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</si>
  <si>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</si>
  <si>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</si>
  <si>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</si>
  <si>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</si>
  <si>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</si>
  <si>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</si>
  <si>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</si>
  <si>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</si>
  <si>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</si>
  <si>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</si>
  <si>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</si>
  <si>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</si>
  <si>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</si>
  <si>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</si>
  <si>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</si>
  <si>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</si>
  <si>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</si>
  <si>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</si>
  <si>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</si>
  <si>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</si>
  <si>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</si>
  <si>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</si>
  <si>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</si>
  <si>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</si>
  <si>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</si>
  <si>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</si>
  <si>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</si>
  <si>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</si>
  <si>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</si>
  <si>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</si>
  <si>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</si>
  <si>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</si>
  <si>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</si>
  <si>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</si>
  <si>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</si>
  <si>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</si>
  <si>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</si>
  <si>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</si>
  <si>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</si>
  <si>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</si>
  <si>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</si>
  <si>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</si>
  <si>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</si>
  <si>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</si>
  <si>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</si>
  <si>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</si>
  <si>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</si>
  <si>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</si>
  <si>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</si>
  <si>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</si>
  <si>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</si>
  <si>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</si>
  <si>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</si>
  <si>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</si>
  <si>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</si>
  <si>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</si>
  <si>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</si>
  <si>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</si>
  <si>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</si>
  <si>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</si>
  <si>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</si>
  <si>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</si>
  <si>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</si>
  <si>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</si>
  <si>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</si>
  <si>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</si>
  <si>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</si>
  <si>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</si>
  <si>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</si>
  <si>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</si>
  <si>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</si>
  <si>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</si>
  <si>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</si>
  <si>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</si>
  <si>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</si>
  <si>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</si>
  <si>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</si>
  <si>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</si>
  <si>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</si>
  <si>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</si>
  <si>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</si>
  <si>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</si>
  <si>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</si>
  <si>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</si>
  <si>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</si>
  <si>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</si>
  <si>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</si>
  <si>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</si>
  <si>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</si>
  <si>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</si>
  <si>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</si>
  <si>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</si>
  <si>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</si>
  <si>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</si>
  <si>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</si>
  <si>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</si>
  <si>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</si>
  <si>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</si>
  <si>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</si>
  <si>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</si>
  <si>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</si>
  <si>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</si>
  <si>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</si>
  <si>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</si>
  <si>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</si>
  <si>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</si>
  <si>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</si>
  <si>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</si>
  <si>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</si>
  <si>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</si>
  <si>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</si>
  <si>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</si>
  <si>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</si>
  <si>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</si>
  <si>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</si>
  <si>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</si>
  <si>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</si>
  <si>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</si>
  <si>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</si>
  <si>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</si>
  <si>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</si>
  <si>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</si>
  <si>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</si>
  <si>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</si>
  <si>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</si>
  <si>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</si>
  <si>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</si>
  <si>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</si>
  <si>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</si>
  <si>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</si>
  <si>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</si>
  <si>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</si>
  <si>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</si>
  <si>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</si>
  <si>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</si>
  <si>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</si>
  <si>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</si>
  <si>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</si>
  <si>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</si>
  <si>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</si>
  <si>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</si>
  <si>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</si>
  <si>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</si>
  <si>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</si>
  <si>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</si>
  <si>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</si>
  <si>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</si>
  <si>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</si>
  <si>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</si>
  <si>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</si>
  <si>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</si>
  <si>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</si>
  <si>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</si>
  <si>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</si>
  <si>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</si>
  <si>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</si>
  <si>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</si>
  <si>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</si>
  <si>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</si>
  <si>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</si>
  <si>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</si>
  <si>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</si>
  <si>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</si>
  <si>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</si>
  <si>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</si>
  <si>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</si>
  <si>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</si>
  <si>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</si>
  <si>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</si>
  <si>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</si>
  <si>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</si>
  <si>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</si>
  <si>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</si>
  <si>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</si>
  <si>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</si>
  <si>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</si>
  <si>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</si>
  <si>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</si>
  <si>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</si>
  <si>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</si>
  <si>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</si>
  <si>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</si>
  <si>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</si>
  <si>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</si>
  <si>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</si>
  <si>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</si>
  <si>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</si>
  <si>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</si>
  <si>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</si>
  <si>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</si>
  <si>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</si>
  <si>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</si>
  <si>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</si>
  <si>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</si>
  <si>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</si>
  <si>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</si>
  <si>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</si>
  <si>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</si>
  <si>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</si>
  <si>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</si>
  <si>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</si>
  <si>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</si>
  <si>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</si>
  <si>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</si>
  <si>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</si>
  <si>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</si>
  <si>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</si>
  <si>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</si>
  <si>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</si>
  <si>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</si>
  <si>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</si>
  <si>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</si>
  <si>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</si>
  <si>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</si>
  <si>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</si>
  <si>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</si>
  <si>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</si>
  <si>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</si>
  <si>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</si>
  <si>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</si>
  <si>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</si>
  <si>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</si>
  <si>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</si>
  <si>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</si>
  <si>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</si>
  <si>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</si>
  <si>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</si>
  <si>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</si>
  <si>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</si>
  <si>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</si>
  <si>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</si>
  <si>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</si>
  <si>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</si>
  <si>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</si>
  <si>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</si>
  <si>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</si>
  <si>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</si>
  <si>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</si>
  <si>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</si>
  <si>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</si>
  <si>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</si>
  <si>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</si>
  <si>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</si>
  <si>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</si>
  <si>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</si>
  <si>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</si>
  <si>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</si>
  <si>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</si>
  <si>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</si>
  <si>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</si>
  <si>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</si>
  <si>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</si>
  <si>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</si>
  <si>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</si>
  <si>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</si>
  <si>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</si>
  <si>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</si>
  <si>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</si>
  <si>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</si>
  <si>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</si>
  <si>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</si>
  <si>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</si>
  <si>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</si>
  <si>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</si>
  <si>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</si>
  <si>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</si>
  <si>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</si>
  <si>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</si>
  <si>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</si>
  <si>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</si>
  <si>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</si>
  <si>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</si>
  <si>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</si>
  <si>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</si>
  <si>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</si>
  <si>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</si>
  <si>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</si>
  <si>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</si>
  <si>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</si>
  <si>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</si>
  <si>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</si>
  <si>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</si>
  <si>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</si>
  <si>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</si>
  <si>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</si>
  <si>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</si>
  <si>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</si>
  <si>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</si>
  <si>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</si>
  <si>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</si>
  <si>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</si>
  <si>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</si>
  <si>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</si>
  <si>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</si>
  <si>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</si>
  <si>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</si>
  <si>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</si>
  <si>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</si>
  <si>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</si>
  <si>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</si>
  <si>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</si>
  <si>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</si>
  <si>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</si>
  <si>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</si>
  <si>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</si>
  <si>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</si>
  <si>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</si>
  <si>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</si>
  <si>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</si>
  <si>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</si>
  <si>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</si>
  <si>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</si>
  <si>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</si>
  <si>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</si>
  <si>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</si>
  <si>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</si>
  <si>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</si>
  <si>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</si>
  <si>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</si>
  <si>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</si>
  <si>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</si>
  <si>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</si>
  <si>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</si>
  <si>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</si>
  <si>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</si>
  <si>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</si>
  <si>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</si>
  <si>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</si>
  <si>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</si>
  <si>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</si>
  <si>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</si>
  <si>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</si>
  <si>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</si>
  <si>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</si>
  <si>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</si>
  <si>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</si>
  <si>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</si>
  <si>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</si>
  <si>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</si>
  <si>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</si>
  <si>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</si>
  <si>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</si>
  <si>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</si>
  <si>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</si>
  <si>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</si>
  <si>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</si>
  <si>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</si>
  <si>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</si>
  <si>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</si>
  <si>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</si>
  <si>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</si>
  <si>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</si>
  <si>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</si>
  <si>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</si>
  <si>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</si>
  <si>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</si>
  <si>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</si>
  <si>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</si>
  <si>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</si>
  <si>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</si>
  <si>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</si>
  <si>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</si>
  <si>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</si>
  <si>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</si>
  <si>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</si>
  <si>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</si>
  <si>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</si>
  <si>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</si>
  <si>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</si>
  <si>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</si>
  <si>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</si>
  <si>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</si>
  <si>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</si>
  <si>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</si>
  <si>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</si>
  <si>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</si>
  <si>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</si>
  <si>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</si>
  <si>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</si>
  <si>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</si>
  <si>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</si>
  <si>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</si>
  <si>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</si>
  <si>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</si>
  <si>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</si>
  <si>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</si>
  <si>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</si>
  <si>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</si>
  <si>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</si>
  <si>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</si>
  <si>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</si>
  <si>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</si>
  <si>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</si>
  <si>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</si>
  <si>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</si>
  <si>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</si>
  <si>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</si>
  <si>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</si>
  <si>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</si>
  <si>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</si>
  <si>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</si>
  <si>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</si>
  <si>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</si>
  <si>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</si>
  <si>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</si>
  <si>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</si>
  <si>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</si>
  <si>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</si>
  <si>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</si>
  <si>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</si>
  <si>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</si>
  <si>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</si>
  <si>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</si>
  <si>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</si>
  <si>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</si>
  <si>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</si>
  <si>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</si>
  <si>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</si>
  <si>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</si>
  <si>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</si>
  <si>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</si>
  <si>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</si>
  <si>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</si>
  <si>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</si>
  <si>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</si>
  <si>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</si>
  <si>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</si>
  <si>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</si>
  <si>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</si>
  <si>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</si>
  <si>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</si>
  <si>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</si>
  <si>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</si>
  <si>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</si>
  <si>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</si>
  <si>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</si>
  <si>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</si>
  <si>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</si>
  <si>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</si>
  <si>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</si>
  <si>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</si>
  <si>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</si>
  <si>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</si>
  <si>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</si>
  <si>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</si>
  <si>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</si>
  <si>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</si>
  <si>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</si>
  <si>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</si>
  <si>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</si>
  <si>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</si>
  <si>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</si>
  <si>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</si>
  <si>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</si>
  <si>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</si>
  <si>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</si>
  <si>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</si>
  <si>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</si>
  <si>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</si>
  <si>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</si>
  <si>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</si>
  <si>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</si>
  <si>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</si>
  <si>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</si>
  <si>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</si>
  <si>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</si>
  <si>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</si>
  <si>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</si>
  <si>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</si>
  <si>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</si>
  <si>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</si>
  <si>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</si>
  <si>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</si>
  <si>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</si>
  <si>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</si>
  <si>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</si>
  <si>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</si>
  <si>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</si>
  <si>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</si>
  <si>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</si>
  <si>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</si>
  <si>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</si>
  <si>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</si>
  <si>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</si>
  <si>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</si>
  <si>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</si>
  <si>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</si>
  <si>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</si>
  <si>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</si>
  <si>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</si>
  <si>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</si>
  <si>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</si>
  <si>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</si>
  <si>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</si>
  <si>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</si>
  <si>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</si>
  <si>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</si>
  <si>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</si>
  <si>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</si>
  <si>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</si>
  <si>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</si>
  <si>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</si>
  <si>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</si>
  <si>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</si>
  <si>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</si>
  <si>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</si>
  <si>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</si>
  <si>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</si>
  <si>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</si>
  <si>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</si>
  <si>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</si>
  <si>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</si>
  <si>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</si>
  <si>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</si>
  <si>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</si>
  <si>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</si>
  <si>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</si>
  <si>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</si>
  <si>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</si>
  <si>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</si>
  <si>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</si>
  <si>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</si>
  <si>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</si>
  <si>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</si>
  <si>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</si>
  <si>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</si>
  <si>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</si>
  <si>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</si>
  <si>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</si>
  <si>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</si>
  <si>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</si>
  <si>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</si>
  <si>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</si>
  <si>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</si>
  <si>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</si>
  <si>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</si>
  <si>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</si>
  <si>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</si>
  <si>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</si>
  <si>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</si>
  <si>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</si>
  <si>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</si>
  <si>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</si>
  <si>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</si>
  <si>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</si>
  <si>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</si>
  <si>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</si>
  <si>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</si>
  <si>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</si>
  <si>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</si>
  <si>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</si>
  <si>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</si>
  <si>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</si>
  <si>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</si>
  <si>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</si>
  <si>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</si>
  <si>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</si>
  <si>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</si>
  <si>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</si>
  <si>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</si>
  <si>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</si>
  <si>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</si>
  <si>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</si>
  <si>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</si>
  <si>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</si>
  <si>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</si>
  <si>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</si>
  <si>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</si>
  <si>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</si>
  <si>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</si>
  <si>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</si>
  <si>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</si>
  <si>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</si>
  <si>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</si>
  <si>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</si>
  <si>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</si>
  <si>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</si>
  <si>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</si>
  <si>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</si>
  <si>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</si>
  <si>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</si>
  <si>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</si>
  <si>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</si>
  <si>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</si>
  <si>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</si>
  <si>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</si>
  <si>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</si>
  <si>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</si>
  <si>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</si>
  <si>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</si>
  <si>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</si>
  <si>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</si>
  <si>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</si>
  <si>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</si>
  <si>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</si>
  <si>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</si>
  <si>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</si>
  <si>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</si>
  <si>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</si>
  <si>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</si>
  <si>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</si>
  <si>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</si>
  <si>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</si>
  <si>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</si>
  <si>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</si>
  <si>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</si>
  <si>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</si>
  <si>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</si>
  <si>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</si>
  <si>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</si>
  <si>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</si>
  <si>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</si>
  <si>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</si>
  <si>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</si>
  <si>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</si>
  <si>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</si>
  <si>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</si>
  <si>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</si>
  <si>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</si>
  <si>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</si>
  <si>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</si>
  <si>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</si>
  <si>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</si>
  <si>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</si>
  <si>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</si>
  <si>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</si>
  <si>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</si>
  <si>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</si>
  <si>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</si>
  <si>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</si>
  <si>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</si>
  <si>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</si>
  <si>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</si>
  <si>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</si>
  <si>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</si>
  <si>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</si>
  <si>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</si>
  <si>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</si>
  <si>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</si>
  <si>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</si>
  <si>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</si>
  <si>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</si>
  <si>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</si>
  <si>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</si>
  <si>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</si>
  <si>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</si>
  <si>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</si>
  <si>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</si>
  <si>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</si>
  <si>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</si>
  <si>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</si>
  <si>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</si>
  <si>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</si>
  <si>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</si>
  <si>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</si>
  <si>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</si>
  <si>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</si>
  <si>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</si>
  <si>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</si>
  <si>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</si>
  <si>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</si>
  <si>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</si>
  <si>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</si>
  <si>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</si>
  <si>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</si>
  <si>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</si>
  <si>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</si>
  <si>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</si>
  <si>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</si>
  <si>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</si>
  <si>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</si>
  <si>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</si>
  <si>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</si>
  <si>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</si>
  <si>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</si>
  <si>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</si>
  <si>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</si>
  <si>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</si>
  <si>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</si>
  <si>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</si>
  <si>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</si>
  <si>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</si>
  <si>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</si>
  <si>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</si>
  <si>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</si>
  <si>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</si>
  <si>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</si>
  <si>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</si>
  <si>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</si>
  <si>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</si>
  <si>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</si>
  <si>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</si>
  <si>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</si>
  <si>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</si>
  <si>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</si>
  <si>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</si>
  <si>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</si>
  <si>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</si>
  <si>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</si>
  <si>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</si>
  <si>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</si>
  <si>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</si>
  <si>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</si>
  <si>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</si>
  <si>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</si>
  <si>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</si>
  <si>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</si>
  <si>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</si>
  <si>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</si>
  <si>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</si>
  <si>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</si>
  <si>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</si>
  <si>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</si>
  <si>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</si>
  <si>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</si>
  <si>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</si>
  <si>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</si>
  <si>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</si>
  <si>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</si>
  <si>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</si>
  <si>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</si>
  <si>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</si>
  <si>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</si>
  <si>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</si>
  <si>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</si>
  <si>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</si>
  <si>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</si>
  <si>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</si>
  <si>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</si>
  <si>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</si>
  <si>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</si>
  <si>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</si>
  <si>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</si>
  <si>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</si>
  <si>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</si>
  <si>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</si>
  <si>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</si>
  <si>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</si>
  <si>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</si>
  <si>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</si>
  <si>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</si>
  <si>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</si>
  <si>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</si>
  <si>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</si>
  <si>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</si>
  <si>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</si>
  <si>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</si>
  <si>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</si>
  <si>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</si>
  <si>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</si>
  <si>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</si>
  <si>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</si>
  <si>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</si>
  <si>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</si>
  <si>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</si>
  <si>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</si>
  <si>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</si>
  <si>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</si>
  <si>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</si>
  <si>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</si>
  <si>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</si>
  <si>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</si>
  <si>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</si>
  <si>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</si>
  <si>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</si>
  <si>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</si>
  <si>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</si>
  <si>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</si>
  <si>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</si>
  <si>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</si>
  <si>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</si>
  <si>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</si>
  <si>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</si>
  <si>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</si>
  <si>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</si>
  <si>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</si>
  <si>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</si>
  <si>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</si>
  <si>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</si>
  <si>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</si>
  <si>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</si>
  <si>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</si>
  <si>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</si>
  <si>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</si>
  <si>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</si>
  <si>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</si>
  <si>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</si>
  <si>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</si>
  <si>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</si>
  <si>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</si>
  <si>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</si>
  <si>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</si>
  <si>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</si>
  <si>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</si>
  <si>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</si>
  <si>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</si>
  <si>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</si>
  <si>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</si>
  <si>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</si>
  <si>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</si>
  <si>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</si>
  <si>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</si>
  <si>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</si>
  <si>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</si>
  <si>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</si>
  <si>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</si>
  <si>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</si>
  <si>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</si>
  <si>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</si>
  <si>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</si>
  <si>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</si>
  <si>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</si>
  <si>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</si>
  <si>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</si>
  <si>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</si>
  <si>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</si>
  <si>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</si>
  <si>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</si>
  <si>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</si>
  <si>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</si>
  <si>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</si>
  <si>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</si>
  <si>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</si>
  <si>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</si>
  <si>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</si>
  <si>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</si>
  <si>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</si>
  <si>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</si>
  <si>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</si>
  <si>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</si>
  <si>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</si>
  <si>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</si>
  <si>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</si>
  <si>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</si>
  <si>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</si>
  <si>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</si>
  <si>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</si>
  <si>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</si>
  <si>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</si>
  <si>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</si>
  <si>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</si>
  <si>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</si>
  <si>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</si>
  <si>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</si>
  <si>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</si>
  <si>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</si>
  <si>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</si>
  <si>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</si>
  <si>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</si>
  <si>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</si>
  <si>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</si>
  <si>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</si>
  <si>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</si>
  <si>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</si>
  <si>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</si>
  <si>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</si>
  <si>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</si>
  <si>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</si>
  <si>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</si>
  <si>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</si>
  <si>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</si>
  <si>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</si>
  <si>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</si>
  <si>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</si>
  <si>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</si>
  <si>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</si>
  <si>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</si>
  <si>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</si>
  <si>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</si>
  <si>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</si>
  <si>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</si>
  <si>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</si>
  <si>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</si>
  <si>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</si>
  <si>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</si>
  <si>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</si>
  <si>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</si>
  <si>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</si>
  <si>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</si>
  <si>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</si>
  <si>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</si>
  <si>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</si>
  <si>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</si>
  <si>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</si>
  <si>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</si>
  <si>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</si>
  <si>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</si>
  <si>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</si>
  <si>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</si>
  <si>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</si>
  <si>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</si>
  <si>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</si>
  <si>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</si>
  <si>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</si>
  <si>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</si>
  <si>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</si>
  <si>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</si>
  <si>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</si>
  <si>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</si>
  <si>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</si>
  <si>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</si>
  <si>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</si>
  <si>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</si>
  <si>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</si>
  <si>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</si>
  <si>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</si>
  <si>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</si>
  <si>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</si>
  <si>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</si>
  <si>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</si>
  <si>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</si>
  <si>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</si>
  <si>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</si>
  <si>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</si>
  <si>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</si>
  <si>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</si>
  <si>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</si>
  <si>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</si>
  <si>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</si>
  <si>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</si>
  <si>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</si>
  <si>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</si>
  <si>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</si>
  <si>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</si>
  <si>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</si>
  <si>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</si>
  <si>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</si>
  <si>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</si>
  <si>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</si>
  <si>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</si>
  <si>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</si>
  <si>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</si>
  <si>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</si>
  <si>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</si>
  <si>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</si>
  <si>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</si>
  <si>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</si>
  <si>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</si>
  <si>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</si>
  <si>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</si>
  <si>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</si>
  <si>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</si>
  <si>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</si>
  <si>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</si>
  <si>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</si>
  <si>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</si>
  <si>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</si>
  <si>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</si>
  <si>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</si>
  <si>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</si>
  <si>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</si>
  <si>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</si>
  <si>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</si>
  <si>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</si>
  <si>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</si>
  <si>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</si>
  <si>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</si>
  <si>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</si>
  <si>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</si>
  <si>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</si>
  <si>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</si>
  <si>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</si>
  <si>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</si>
  <si>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</si>
  <si>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</si>
  <si>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</si>
  <si>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</si>
  <si>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</si>
  <si>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</si>
  <si>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</si>
  <si>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</si>
  <si>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</si>
  <si>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</si>
  <si>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</si>
  <si>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</si>
  <si>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</si>
  <si>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</si>
  <si>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</si>
  <si>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</si>
  <si>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</si>
  <si>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</si>
  <si>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</si>
  <si>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</si>
  <si>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</si>
  <si>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</si>
  <si>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</si>
  <si>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</si>
  <si>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</si>
  <si>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</si>
  <si>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</si>
  <si>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</si>
  <si>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</si>
  <si>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</si>
  <si>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</si>
  <si>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</si>
  <si>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</si>
  <si>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</si>
  <si>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</si>
  <si>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</si>
  <si>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</si>
  <si>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</si>
  <si>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</si>
  <si>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</si>
  <si>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</si>
  <si>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</si>
  <si>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</si>
  <si>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</si>
  <si>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</si>
  <si>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</si>
  <si>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</si>
  <si>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</si>
  <si>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</si>
  <si>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</si>
  <si>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</si>
  <si>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</si>
  <si>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</si>
  <si>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</si>
  <si>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</si>
  <si>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</si>
  <si>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</si>
  <si>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</si>
  <si>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</si>
  <si>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</si>
  <si>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</si>
  <si>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</si>
  <si>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</si>
  <si>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</si>
  <si>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</si>
  <si>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</si>
  <si>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</si>
  <si>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</si>
  <si>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</si>
  <si>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</si>
  <si>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</si>
  <si>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</si>
  <si>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</si>
  <si>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</si>
  <si>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</si>
  <si>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</si>
  <si>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</si>
  <si>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</si>
  <si>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</si>
  <si>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</si>
  <si>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</si>
  <si>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</si>
  <si>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</si>
  <si>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</si>
  <si>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</si>
  <si>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</si>
  <si>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</si>
  <si>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</si>
  <si>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</si>
  <si>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</si>
  <si>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</si>
  <si>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</si>
  <si>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</si>
  <si>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</si>
  <si>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</si>
  <si>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</si>
  <si>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</si>
  <si>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</si>
  <si>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</si>
  <si>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</si>
  <si>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</si>
  <si>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</si>
  <si>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</si>
  <si>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</si>
  <si>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</si>
  <si>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</si>
  <si>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</si>
  <si>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</si>
  <si>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</si>
  <si>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</si>
  <si>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</si>
  <si>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</si>
  <si>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</si>
  <si>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</si>
  <si>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</si>
  <si>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</si>
  <si>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</si>
  <si>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</si>
  <si>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</si>
  <si>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</si>
  <si>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</si>
  <si>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</si>
  <si>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</si>
  <si>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</si>
  <si>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</si>
  <si>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</si>
  <si>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</si>
  <si>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</si>
  <si>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</si>
  <si>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</si>
  <si>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</si>
  <si>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</si>
  <si>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</si>
  <si>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</si>
  <si>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</si>
  <si>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</si>
  <si>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</si>
  <si>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</si>
  <si>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</si>
  <si>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</si>
  <si>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</si>
  <si>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</si>
  <si>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</si>
  <si>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</si>
  <si>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</si>
  <si>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</si>
  <si>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</si>
  <si>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</si>
  <si>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</si>
  <si>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</si>
  <si>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</si>
  <si>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</si>
  <si>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</si>
  <si>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</si>
  <si>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</si>
  <si>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</si>
  <si>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</si>
  <si>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</si>
  <si>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</si>
  <si>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</si>
  <si>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</si>
  <si>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</si>
  <si>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</si>
  <si>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</si>
  <si>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</si>
  <si>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</si>
  <si>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</si>
  <si>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</si>
  <si>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</si>
  <si>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</si>
  <si>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</si>
  <si>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</si>
  <si>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</si>
  <si>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</si>
  <si>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</si>
  <si>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</si>
  <si>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</si>
  <si>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</si>
  <si>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</si>
  <si>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</si>
  <si>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</si>
  <si>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</si>
  <si>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</si>
  <si>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</si>
  <si>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</si>
  <si>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</si>
  <si>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</si>
  <si>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</si>
  <si>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</si>
  <si>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</si>
  <si>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</si>
  <si>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</si>
  <si>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</si>
  <si>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</si>
  <si>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</si>
  <si>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</si>
  <si>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</si>
  <si>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</si>
  <si>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</si>
  <si>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</si>
  <si>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</si>
  <si>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</si>
  <si>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</si>
  <si>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</si>
  <si>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</si>
  <si>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</si>
  <si>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</si>
  <si>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</si>
  <si>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</si>
  <si>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</si>
  <si>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</si>
  <si>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</si>
  <si>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</si>
  <si>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</si>
  <si>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</si>
  <si>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</si>
  <si>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</si>
  <si>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</si>
  <si>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</si>
  <si>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</si>
  <si>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</si>
  <si>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</si>
  <si>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</si>
  <si>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</si>
  <si>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</si>
  <si>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</si>
  <si>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</si>
  <si>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</si>
  <si>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</si>
  <si>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</si>
  <si>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</si>
  <si>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</si>
  <si>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</si>
  <si>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</si>
  <si>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</si>
  <si>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</si>
  <si>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</si>
  <si>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</si>
  <si>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</si>
  <si>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</si>
  <si>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</si>
  <si>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</si>
  <si>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</si>
  <si>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</si>
  <si>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</si>
  <si>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</si>
  <si>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</si>
  <si>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</si>
  <si>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</si>
  <si>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</si>
  <si>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</si>
  <si>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</si>
  <si>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</si>
  <si>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</si>
  <si>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</si>
  <si>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</si>
  <si>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</si>
  <si>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</si>
  <si>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</si>
  <si>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</si>
  <si>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</si>
  <si>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</si>
  <si>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</si>
  <si>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</si>
  <si>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</si>
  <si>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</si>
  <si>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</si>
  <si>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</si>
  <si>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</si>
  <si>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</si>
  <si>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</si>
  <si>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</si>
  <si>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</si>
  <si>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</si>
  <si>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</si>
  <si>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</si>
  <si>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</si>
  <si>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</si>
  <si>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</si>
  <si>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</si>
  <si>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</si>
  <si>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</si>
  <si>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</si>
  <si>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</si>
  <si>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</si>
  <si>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</si>
  <si>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</si>
  <si>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</si>
  <si>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</si>
  <si>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</si>
  <si>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</si>
  <si>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</si>
  <si>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</si>
  <si>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</si>
  <si>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</si>
  <si>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</si>
  <si>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</si>
  <si>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</si>
  <si>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</si>
  <si>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</si>
  <si>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</si>
  <si>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</si>
  <si>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</si>
  <si>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</si>
  <si>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</si>
  <si>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</si>
  <si>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</si>
  <si>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</si>
  <si>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</si>
  <si>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</si>
  <si>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</si>
  <si>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</si>
  <si>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</si>
  <si>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</si>
  <si>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</si>
  <si>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</si>
  <si>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</si>
  <si>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</si>
  <si>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</si>
  <si>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</si>
  <si>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</si>
  <si>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</si>
  <si>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</si>
  <si>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</si>
  <si>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</si>
  <si>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</si>
  <si>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</si>
  <si>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</si>
  <si>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</si>
  <si>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</si>
  <si>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</si>
  <si>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</si>
  <si>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</si>
  <si>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</si>
  <si>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</si>
  <si>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</si>
  <si>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</si>
  <si>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</si>
  <si>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</si>
  <si>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</si>
  <si>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</si>
  <si>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</si>
  <si>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</si>
  <si>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</si>
  <si>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</si>
  <si>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</si>
  <si>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</si>
  <si>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</si>
  <si>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</si>
  <si>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</si>
  <si>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</si>
  <si>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</si>
  <si>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</si>
  <si>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</si>
  <si>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</si>
  <si>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</si>
  <si>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</si>
  <si>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</si>
  <si>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</si>
  <si>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</si>
  <si>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</si>
  <si>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</si>
  <si>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</si>
  <si>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</si>
  <si>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</si>
  <si>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</si>
  <si>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</si>
  <si>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</si>
  <si>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</si>
  <si>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</si>
  <si>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</si>
  <si>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</si>
  <si>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</si>
  <si>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</si>
  <si>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</si>
  <si>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</si>
  <si>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</si>
  <si>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</si>
  <si>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</si>
  <si>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</si>
  <si>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</si>
  <si>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</si>
  <si>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</si>
  <si>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</si>
  <si>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</si>
  <si>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</si>
  <si>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</si>
  <si>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</si>
  <si>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</si>
  <si>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</si>
  <si>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</si>
  <si>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</si>
  <si>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</si>
  <si>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</si>
  <si>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</si>
  <si>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</si>
  <si>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</si>
  <si>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</si>
  <si>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</si>
  <si>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</si>
  <si>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</si>
  <si>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</si>
  <si>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</si>
  <si>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</si>
  <si>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</si>
  <si>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</si>
  <si>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</si>
  <si>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</si>
  <si>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</si>
  <si>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</si>
  <si>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</si>
  <si>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</si>
  <si>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</si>
  <si>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</si>
  <si>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</si>
  <si>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</si>
  <si>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</si>
  <si>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</si>
  <si>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</si>
  <si>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</si>
  <si>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</si>
  <si>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</si>
  <si>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</si>
  <si>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</si>
  <si>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</si>
  <si>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</si>
  <si>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</si>
  <si>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</si>
  <si>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</si>
  <si>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</si>
  <si>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</si>
  <si>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</si>
  <si>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</si>
  <si>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</si>
  <si>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</si>
  <si>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</si>
  <si>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</si>
  <si>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</si>
  <si>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</si>
  <si>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</si>
  <si>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</si>
  <si>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</si>
  <si>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</si>
  <si>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</si>
  <si>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</si>
  <si>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</si>
  <si>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</si>
  <si>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</si>
  <si>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</si>
  <si>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</si>
  <si>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</si>
  <si>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</si>
  <si>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</si>
  <si>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</si>
  <si>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</si>
  <si>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</si>
  <si>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</si>
  <si>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</si>
  <si>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</si>
  <si>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</si>
  <si>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</si>
  <si>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</si>
  <si>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</si>
  <si>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</si>
  <si>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</si>
  <si>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</si>
  <si>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</si>
  <si>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</si>
  <si>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</si>
  <si>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</si>
  <si>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</si>
  <si>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</si>
  <si>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</si>
  <si>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</si>
  <si>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</si>
  <si>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</si>
  <si>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</si>
  <si>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</si>
  <si>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</si>
  <si>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</si>
  <si>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</si>
  <si>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</si>
  <si>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</si>
  <si>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</si>
  <si>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</si>
  <si>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</si>
  <si>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</si>
  <si>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</si>
  <si>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</si>
  <si>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</si>
  <si>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</si>
  <si>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</si>
  <si>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</si>
  <si>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</si>
  <si>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</si>
  <si>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</si>
  <si>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</si>
  <si>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</si>
  <si>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</si>
  <si>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</si>
  <si>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</si>
  <si>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</si>
  <si>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</si>
  <si>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</si>
  <si>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</si>
  <si>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</si>
  <si>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</si>
  <si>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</si>
  <si>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</si>
  <si>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</si>
  <si>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</si>
  <si>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</si>
  <si>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</si>
  <si>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</si>
  <si>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</si>
  <si>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</si>
  <si>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</si>
  <si>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</si>
  <si>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</si>
  <si>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</si>
  <si>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</si>
  <si>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</si>
  <si>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</si>
  <si>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</si>
  <si>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</si>
  <si>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</si>
  <si>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</si>
  <si>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</si>
  <si>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</si>
  <si>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</si>
  <si>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</si>
  <si>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</si>
  <si>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</si>
  <si>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</si>
  <si>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</si>
  <si>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</si>
  <si>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</si>
  <si>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</si>
  <si>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</si>
  <si>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</si>
  <si>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</si>
  <si>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</si>
  <si>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</si>
  <si>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</si>
  <si>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</si>
  <si>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</si>
  <si>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</si>
  <si>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</si>
  <si>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</si>
  <si>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</si>
  <si>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</si>
  <si>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</si>
  <si>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</si>
  <si>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</si>
  <si>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</si>
  <si>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</si>
  <si>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</si>
  <si>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</si>
  <si>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</si>
  <si>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</si>
  <si>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</si>
  <si>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</si>
  <si>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</si>
  <si>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</si>
  <si>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</si>
  <si>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</si>
  <si>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</si>
  <si>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</si>
  <si>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</si>
  <si>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</si>
  <si>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</si>
  <si>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</si>
  <si>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</si>
  <si>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</si>
  <si>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</si>
  <si>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</si>
  <si>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</si>
  <si>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</si>
  <si>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</si>
  <si>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</si>
  <si>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</si>
  <si>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</si>
  <si>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</si>
  <si>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</si>
  <si>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</si>
  <si>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</si>
  <si>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</si>
  <si>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</si>
  <si>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</si>
  <si>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</si>
  <si>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</si>
  <si>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</si>
  <si>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</si>
  <si>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</si>
  <si>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</si>
  <si>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</si>
  <si>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</si>
  <si>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</si>
  <si>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</si>
  <si>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</si>
  <si>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</si>
  <si>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</si>
  <si>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</si>
  <si>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</si>
  <si>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</si>
  <si>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</si>
  <si>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</si>
  <si>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</si>
  <si>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</si>
  <si>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</si>
  <si>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</si>
  <si>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</si>
  <si>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</si>
  <si>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</si>
  <si>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</si>
  <si>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</si>
  <si>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</si>
  <si>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</si>
  <si>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</si>
  <si>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</si>
  <si>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</si>
  <si>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</si>
  <si>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</si>
  <si>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</si>
  <si>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</si>
  <si>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</si>
  <si>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</si>
  <si>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</si>
  <si>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</si>
  <si>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</si>
  <si>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</si>
  <si>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</si>
  <si>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</si>
  <si>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</si>
  <si>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</si>
  <si>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</si>
  <si>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</si>
  <si>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</si>
  <si>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</si>
  <si>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</si>
  <si>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</si>
  <si>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</si>
  <si>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</si>
  <si>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</si>
  <si>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</si>
  <si>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</si>
  <si>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</si>
  <si>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</si>
  <si>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</si>
  <si>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</si>
  <si>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</si>
  <si>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</si>
  <si>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</si>
  <si>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</si>
  <si>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</si>
  <si>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</si>
  <si>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</si>
  <si>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</si>
  <si>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</si>
  <si>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</si>
  <si>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</si>
  <si>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</si>
  <si>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</si>
  <si>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</si>
  <si>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</si>
  <si>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</si>
  <si>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</si>
  <si>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</si>
  <si>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</si>
  <si>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</si>
  <si>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</si>
  <si>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</si>
  <si>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</si>
  <si>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</si>
  <si>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</si>
  <si>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</si>
  <si>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</si>
  <si>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</si>
  <si>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</si>
  <si>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</si>
  <si>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</si>
  <si>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</si>
  <si>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</si>
  <si>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</si>
  <si>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</si>
  <si>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</si>
  <si>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</si>
  <si>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</si>
  <si>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</si>
  <si>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</si>
  <si>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</si>
  <si>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</si>
  <si>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</si>
  <si>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</si>
  <si>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</si>
  <si>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</si>
  <si>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</si>
  <si>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</si>
  <si>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</si>
  <si>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</si>
  <si>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</si>
  <si>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</si>
  <si>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</si>
  <si>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</si>
  <si>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</si>
  <si>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</si>
  <si>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</si>
  <si>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</si>
  <si>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</si>
  <si>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</si>
  <si>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</si>
  <si>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</si>
  <si>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</si>
  <si>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</si>
  <si>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</si>
  <si>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</si>
  <si>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</si>
  <si>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</si>
  <si>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</si>
  <si>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</si>
  <si>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</si>
  <si>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</si>
  <si>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</si>
  <si>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</si>
  <si>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</si>
  <si>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</si>
  <si>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</si>
  <si>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</si>
  <si>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</si>
  <si>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</si>
  <si>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</si>
  <si>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</si>
  <si>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</si>
  <si>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</si>
  <si>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</si>
  <si>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</si>
  <si>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</si>
  <si>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</si>
  <si>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</si>
  <si>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</si>
  <si>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</si>
  <si>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</si>
  <si>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</si>
  <si>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</si>
  <si>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</si>
  <si>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</si>
  <si>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</si>
  <si>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</si>
  <si>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</si>
  <si>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</si>
  <si>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</si>
  <si>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</si>
  <si>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</si>
  <si>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</si>
  <si>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</si>
  <si>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</si>
  <si>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</si>
  <si>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</si>
  <si>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</si>
  <si>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</si>
  <si>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</si>
  <si>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</si>
  <si>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</si>
  <si>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</si>
  <si>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</si>
  <si>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</si>
  <si>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</si>
  <si>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</si>
  <si>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</si>
  <si>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</si>
  <si>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</si>
  <si>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</si>
  <si>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</si>
  <si>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</si>
  <si>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</si>
  <si>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</si>
  <si>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</si>
  <si>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</si>
  <si>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</si>
  <si>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</si>
  <si>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</si>
  <si>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</si>
  <si>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</si>
  <si>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</si>
  <si>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</si>
  <si>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</si>
  <si>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</si>
  <si>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</si>
  <si>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</si>
  <si>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</si>
  <si>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</si>
  <si>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</si>
  <si>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</si>
  <si>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</si>
  <si>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</si>
  <si>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</si>
  <si>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</si>
  <si>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</si>
  <si>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</si>
  <si>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</si>
  <si>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</si>
  <si>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</si>
  <si>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</si>
  <si>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</si>
  <si>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</si>
  <si>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</si>
  <si>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</si>
  <si>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</si>
  <si>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</si>
  <si>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</si>
  <si>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</si>
  <si>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</si>
  <si>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</si>
  <si>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</si>
  <si>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</si>
  <si>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</si>
  <si>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</si>
  <si>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</si>
  <si>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</si>
  <si>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</si>
  <si>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</si>
  <si>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</si>
  <si>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</si>
  <si>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</si>
  <si>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</si>
  <si>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</si>
  <si>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</si>
  <si>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</si>
  <si>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</si>
  <si>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</si>
  <si>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</si>
  <si>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</si>
  <si>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</si>
  <si>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</si>
  <si>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</si>
  <si>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</si>
  <si>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</si>
  <si>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</si>
  <si>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</si>
  <si>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</si>
  <si>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</si>
  <si>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</si>
  <si>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</si>
  <si>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</si>
  <si>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</si>
  <si>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</si>
  <si>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</si>
  <si>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</si>
  <si>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</si>
  <si>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</si>
  <si>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</si>
  <si>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</si>
  <si>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</si>
  <si>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</si>
  <si>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</si>
  <si>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</si>
  <si>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</si>
  <si>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</si>
  <si>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</si>
  <si>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</si>
  <si>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</si>
  <si>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</si>
  <si>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</si>
  <si>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</si>
  <si>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</si>
  <si>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</si>
  <si>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</si>
  <si>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</si>
  <si>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</si>
  <si>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</si>
  <si>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</si>
  <si>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</si>
  <si>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</si>
  <si>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</si>
  <si>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</si>
  <si>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</si>
  <si>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</si>
  <si>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</si>
  <si>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</si>
  <si>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</si>
  <si>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</si>
  <si>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</si>
  <si>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</si>
  <si>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</si>
  <si>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</si>
  <si>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</si>
  <si>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</si>
  <si>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</si>
  <si>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</si>
  <si>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</si>
  <si>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</si>
  <si>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</si>
  <si>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</si>
  <si>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</si>
  <si>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</si>
  <si>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</si>
  <si>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</si>
  <si>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</si>
  <si>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</si>
  <si>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</si>
  <si>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</si>
  <si>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</si>
  <si>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</si>
  <si>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</si>
  <si>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</si>
  <si>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</si>
  <si>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</si>
  <si>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</si>
  <si>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</si>
  <si>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</si>
  <si>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</si>
  <si>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</si>
  <si>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</si>
  <si>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</si>
  <si>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</si>
  <si>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</si>
  <si>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</si>
  <si>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</si>
  <si>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</si>
  <si>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</si>
  <si>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</si>
  <si>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</si>
  <si>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</si>
  <si>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</si>
  <si>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</si>
  <si>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</si>
  <si>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</si>
  <si>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</si>
  <si>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</si>
  <si>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</si>
  <si>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</si>
  <si>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</si>
  <si>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</si>
  <si>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</si>
  <si>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</si>
  <si>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</si>
  <si>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</si>
  <si>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</si>
  <si>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</si>
  <si>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</si>
  <si>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</si>
  <si>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</si>
  <si>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</si>
  <si>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</si>
  <si>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</si>
  <si>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</si>
  <si>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</si>
  <si>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</si>
  <si>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</si>
  <si>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</si>
  <si>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</si>
  <si>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</si>
  <si>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</si>
  <si>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</si>
  <si>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</si>
  <si>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</si>
  <si>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</si>
  <si>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</si>
  <si>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</si>
  <si>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</si>
  <si>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</si>
  <si>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</si>
  <si>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</si>
  <si>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</si>
  <si>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</si>
  <si>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</si>
  <si>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</si>
  <si>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</si>
  <si>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</si>
  <si>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</si>
  <si>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</si>
  <si>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</si>
  <si>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</si>
  <si>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</si>
  <si>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</si>
  <si>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</si>
  <si>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</si>
  <si>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</si>
  <si>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</si>
  <si>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</si>
  <si>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</si>
  <si>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</si>
  <si>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</si>
  <si>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</si>
  <si>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</si>
  <si>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</si>
  <si>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</si>
  <si>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</si>
  <si>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</si>
  <si>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</si>
  <si>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</si>
  <si>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</si>
  <si>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</si>
  <si>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</si>
  <si>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</si>
  <si>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</si>
  <si>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</si>
  <si>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</si>
  <si>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</si>
  <si>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</si>
  <si>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</si>
  <si>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</si>
  <si>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</si>
  <si>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</si>
  <si>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</si>
  <si>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</si>
  <si>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</si>
  <si>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</si>
  <si>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</si>
  <si>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</si>
  <si>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</si>
  <si>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</si>
  <si>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</si>
  <si>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</si>
  <si>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</si>
  <si>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</si>
  <si>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</si>
  <si>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</si>
  <si>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</si>
  <si>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</si>
  <si>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</si>
  <si>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</si>
  <si>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</si>
  <si>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</si>
  <si>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</si>
  <si>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</si>
  <si>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</si>
  <si>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</si>
  <si>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</si>
  <si>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</si>
  <si>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</si>
  <si>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</si>
  <si>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</si>
  <si>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</si>
  <si>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</si>
  <si>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</si>
  <si>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</si>
  <si>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</si>
  <si>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</si>
  <si>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</si>
  <si>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</si>
  <si>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</si>
  <si>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</si>
  <si>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</si>
  <si>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</si>
  <si>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</si>
  <si>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</si>
  <si>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</si>
  <si>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</si>
  <si>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</si>
  <si>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</si>
  <si>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</si>
  <si>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</si>
  <si>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</si>
  <si>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</si>
  <si>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</si>
  <si>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</si>
  <si>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</si>
  <si>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</si>
  <si>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</si>
  <si>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</si>
  <si>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</si>
  <si>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</si>
  <si>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</si>
  <si>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</si>
  <si>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</si>
  <si>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</si>
  <si>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</si>
  <si>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</si>
  <si>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</si>
  <si>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</si>
  <si>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</si>
  <si>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</si>
  <si>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</si>
  <si>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</si>
  <si>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</si>
  <si>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</si>
  <si>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</si>
  <si>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</si>
  <si>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</si>
  <si>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</si>
  <si>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</si>
  <si>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</si>
  <si>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</si>
  <si>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</si>
  <si>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</si>
  <si>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</si>
  <si>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</si>
  <si>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</si>
  <si>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</si>
  <si>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</si>
  <si>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</si>
  <si>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</si>
  <si>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</si>
  <si>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</si>
  <si>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</si>
  <si>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</si>
  <si>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</si>
  <si>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</si>
  <si>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</si>
  <si>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</si>
  <si>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</si>
  <si>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</si>
  <si>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</si>
  <si>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</si>
  <si>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</si>
  <si>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</si>
  <si>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</si>
  <si>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</si>
  <si>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</si>
  <si>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</si>
  <si>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</si>
  <si>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</si>
  <si>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</si>
  <si>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</si>
  <si>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</si>
  <si>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</si>
  <si>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</si>
  <si>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</si>
  <si>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</si>
  <si>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</si>
  <si>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</si>
  <si>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</si>
  <si>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</si>
  <si>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</si>
  <si>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</si>
  <si>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</si>
  <si>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</si>
  <si>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</si>
  <si>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</si>
  <si>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</si>
  <si>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</si>
  <si>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</si>
  <si>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</si>
  <si>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</si>
  <si>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</si>
  <si>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</si>
  <si>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</si>
  <si>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</si>
  <si>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</si>
  <si>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</si>
  <si>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</si>
  <si>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</si>
  <si>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</si>
  <si>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</si>
  <si>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</si>
  <si>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</si>
  <si>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</si>
  <si>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</si>
  <si>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</si>
  <si>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</si>
  <si>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</si>
  <si>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</si>
  <si>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</si>
  <si>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</si>
  <si>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</si>
  <si>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</si>
  <si>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</si>
  <si>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</si>
  <si>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</si>
  <si>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</si>
  <si>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</si>
  <si>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</si>
  <si>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</si>
  <si>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</si>
  <si>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</si>
  <si>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</si>
  <si>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</si>
  <si>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</si>
  <si>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</si>
  <si>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</si>
  <si>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</si>
  <si>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</si>
  <si>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</si>
  <si>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</si>
  <si>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</si>
  <si>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</si>
  <si>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</si>
  <si>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</si>
  <si>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</si>
  <si>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</si>
  <si>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</si>
  <si>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</si>
  <si>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</si>
  <si>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</si>
  <si>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</si>
  <si>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</si>
  <si>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</si>
  <si>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</si>
  <si>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</si>
  <si>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</si>
  <si>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</si>
  <si>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</si>
  <si>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</si>
  <si>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</si>
  <si>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</si>
  <si>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</si>
  <si>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</si>
  <si>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</si>
  <si>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</si>
  <si>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</si>
  <si>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</si>
  <si>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</si>
  <si>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</si>
  <si>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</si>
  <si>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</si>
  <si>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</si>
  <si>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</si>
  <si>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</si>
  <si>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</si>
  <si>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</si>
  <si>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</si>
  <si>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</si>
  <si>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</si>
  <si>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</si>
  <si>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</si>
  <si>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</si>
  <si>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</si>
  <si>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</si>
  <si>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</si>
  <si>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</si>
  <si>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</si>
  <si>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</si>
  <si>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</si>
  <si>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</si>
  <si>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</si>
  <si>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</si>
  <si>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</si>
  <si>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</si>
  <si>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</si>
  <si>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</si>
  <si>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</si>
  <si>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</si>
  <si>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</si>
  <si>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</si>
  <si>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</si>
  <si>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</si>
  <si>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</si>
  <si>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</si>
  <si>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</si>
  <si>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</si>
  <si>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</si>
  <si>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</si>
  <si>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</si>
  <si>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</si>
  <si>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</si>
  <si>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</si>
  <si>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</si>
  <si>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</si>
  <si>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</si>
  <si>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</si>
  <si>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</si>
  <si>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</si>
  <si>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</si>
  <si>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</si>
  <si>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</si>
  <si>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</si>
  <si>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</si>
  <si>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</si>
  <si>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</si>
  <si>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</si>
  <si>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</si>
  <si>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</si>
  <si>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</si>
  <si>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</si>
  <si>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</si>
  <si>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</si>
  <si>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</si>
  <si>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</si>
  <si>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</si>
  <si>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</si>
  <si>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</si>
  <si>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</si>
  <si>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</si>
  <si>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</si>
  <si>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</si>
  <si>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</si>
  <si>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</si>
  <si>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</si>
  <si>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</si>
  <si>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</si>
  <si>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</si>
  <si>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</si>
  <si>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</si>
  <si>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</si>
  <si>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</si>
  <si>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</si>
  <si>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</si>
  <si>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</si>
  <si>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</si>
  <si>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</si>
  <si>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</si>
  <si>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</si>
  <si>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</si>
  <si>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</si>
  <si>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</si>
  <si>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</si>
  <si>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</si>
  <si>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</si>
  <si>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</si>
  <si>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</si>
  <si>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</si>
  <si>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</si>
  <si>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</si>
  <si>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</si>
  <si>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</si>
  <si>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</si>
  <si>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</si>
  <si>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</si>
  <si>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</si>
  <si>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</si>
  <si>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</si>
  <si>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</si>
  <si>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</si>
  <si>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</si>
  <si>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</si>
  <si>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</si>
  <si>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</si>
  <si>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</si>
  <si>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</si>
  <si>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</si>
  <si>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</si>
  <si>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</si>
  <si>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</si>
  <si>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</si>
  <si>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</si>
  <si>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</si>
  <si>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</si>
  <si>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</si>
  <si>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</si>
  <si>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</si>
  <si>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</si>
  <si>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</si>
  <si>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</si>
  <si>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</si>
  <si>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</si>
  <si>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</si>
  <si>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</si>
  <si>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</si>
  <si>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</si>
  <si>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</si>
  <si>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</si>
  <si>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</si>
  <si>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</si>
  <si>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</si>
  <si>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</si>
  <si>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</si>
  <si>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</si>
  <si>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</si>
  <si>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</si>
  <si>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</si>
  <si>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</si>
  <si>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</si>
  <si>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</si>
  <si>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</si>
  <si>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</si>
  <si>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</si>
  <si>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</si>
  <si>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</si>
  <si>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</si>
  <si>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</si>
  <si>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</si>
  <si>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</si>
  <si>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</si>
  <si>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</si>
  <si>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</si>
  <si>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</si>
  <si>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</si>
  <si>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</si>
  <si>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</si>
  <si>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</si>
  <si>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</si>
  <si>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</si>
  <si>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</si>
  <si>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</si>
  <si>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</si>
  <si>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</si>
  <si>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</si>
  <si>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</si>
  <si>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</si>
  <si>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</si>
  <si>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</si>
  <si>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</si>
  <si>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</si>
  <si>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</si>
  <si>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</si>
  <si>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</si>
  <si>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</si>
  <si>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</si>
  <si>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</si>
  <si>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</si>
  <si>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</si>
  <si>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</si>
  <si>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</si>
  <si>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</si>
  <si>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</si>
  <si>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</si>
  <si>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</si>
  <si>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</si>
  <si>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</si>
  <si>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</si>
  <si>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</si>
  <si>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</si>
  <si>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</si>
  <si>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</si>
  <si>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</si>
  <si>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</si>
  <si>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</si>
  <si>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</si>
  <si>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</si>
  <si>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</si>
  <si>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</si>
  <si>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</si>
  <si>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</si>
  <si>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</si>
  <si>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</si>
  <si>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</si>
  <si>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</si>
  <si>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</si>
  <si>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</si>
  <si>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</si>
  <si>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</si>
  <si>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</si>
  <si>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</si>
  <si>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</si>
  <si>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</si>
  <si>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</si>
  <si>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</si>
  <si>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</si>
  <si>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</si>
  <si>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</si>
  <si>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</si>
  <si>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</si>
  <si>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</si>
  <si>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</si>
  <si>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</si>
  <si>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</si>
  <si>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</si>
  <si>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</si>
  <si>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</si>
  <si>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</si>
  <si>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</si>
  <si>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</si>
  <si>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</si>
  <si>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</si>
  <si>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</si>
  <si>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</si>
  <si>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</si>
  <si>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</si>
  <si>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</si>
  <si>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</si>
  <si>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</si>
  <si>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</si>
  <si>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</si>
  <si>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</si>
  <si>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</si>
  <si>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</si>
  <si>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</si>
  <si>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</si>
  <si>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</si>
  <si>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</si>
  <si>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</si>
  <si>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</si>
  <si>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</si>
  <si>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</si>
  <si>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</si>
  <si>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</si>
  <si>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</si>
  <si>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</si>
  <si>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</si>
  <si>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</si>
  <si>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</si>
  <si>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</si>
  <si>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</si>
  <si>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</si>
  <si>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</si>
  <si>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</si>
  <si>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</si>
  <si>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</si>
  <si>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</si>
  <si>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</si>
  <si>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</si>
  <si>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</si>
  <si>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</si>
  <si>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</si>
  <si>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</si>
  <si>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</si>
  <si>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</si>
  <si>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</si>
  <si>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</si>
  <si>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</si>
  <si>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</si>
  <si>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</si>
  <si>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</si>
  <si>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</si>
  <si>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</si>
  <si>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</si>
  <si>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</si>
  <si>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</si>
  <si>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</si>
  <si>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</si>
  <si>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</si>
  <si>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</si>
  <si>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</si>
  <si>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</si>
  <si>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</si>
  <si>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</si>
  <si>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</si>
  <si>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</si>
  <si>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</si>
  <si>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</si>
  <si>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</si>
  <si>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</si>
  <si>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</si>
  <si>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</si>
  <si>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</si>
  <si>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</si>
  <si>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</si>
  <si>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</si>
  <si>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</si>
  <si>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</si>
  <si>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</si>
  <si>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</si>
  <si>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</si>
  <si>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</si>
  <si>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</si>
  <si>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</si>
  <si>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</si>
  <si>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</si>
  <si>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</si>
  <si>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</si>
  <si>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</si>
  <si>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</si>
  <si>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</si>
  <si>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</si>
  <si>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</si>
  <si>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</si>
  <si>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</si>
  <si>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</si>
  <si>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</si>
  <si>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</si>
  <si>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</si>
  <si>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</si>
  <si>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</si>
  <si>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</si>
  <si>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</si>
  <si>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</si>
  <si>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</si>
  <si>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</si>
  <si>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</si>
  <si>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</si>
  <si>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</si>
  <si>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</si>
  <si>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</si>
  <si>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</si>
  <si>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</si>
  <si>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</si>
  <si>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</si>
  <si>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</si>
  <si>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</si>
  <si>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</si>
  <si>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</si>
  <si>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</si>
  <si>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</si>
  <si>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</si>
  <si>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</si>
  <si>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</si>
  <si>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</si>
  <si>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</si>
  <si>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</si>
  <si>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</si>
  <si>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</si>
  <si>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</si>
  <si>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</si>
  <si>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</si>
  <si>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</si>
  <si>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</si>
  <si>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</si>
  <si>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</si>
  <si>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</si>
  <si>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</si>
  <si>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</si>
  <si>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</si>
  <si>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</si>
  <si>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</si>
  <si>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</si>
  <si>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</si>
  <si>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</si>
  <si>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</si>
  <si>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</si>
  <si>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</si>
  <si>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</si>
  <si>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</si>
  <si>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</si>
  <si>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</si>
  <si>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</si>
  <si>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</si>
  <si>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</si>
  <si>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</si>
  <si>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</si>
  <si>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</si>
  <si>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</si>
  <si>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</si>
  <si>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</si>
  <si>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</si>
  <si>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</si>
  <si>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</si>
  <si>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</si>
  <si>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</si>
  <si>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</si>
  <si>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</si>
  <si>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</si>
  <si>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</si>
  <si>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</si>
  <si>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</si>
  <si>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</si>
  <si>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</si>
  <si>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</si>
  <si>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</si>
  <si>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</si>
  <si>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</si>
  <si>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</si>
  <si>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</si>
  <si>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</si>
  <si>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</si>
  <si>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</si>
  <si>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</si>
  <si>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</si>
  <si>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</si>
  <si>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</si>
  <si>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</si>
  <si>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</si>
  <si>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</si>
  <si>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</si>
  <si>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</si>
  <si>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</si>
  <si>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</si>
  <si>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</si>
  <si>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</si>
  <si>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</si>
  <si>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</si>
  <si>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</si>
  <si>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</si>
  <si>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</si>
  <si>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</si>
  <si>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</si>
  <si>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</si>
  <si>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</si>
  <si>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</si>
  <si>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</si>
  <si>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</si>
  <si>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</si>
  <si>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</si>
  <si>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</si>
  <si>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</si>
  <si>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</si>
  <si>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</si>
  <si>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</si>
  <si>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</si>
  <si>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</si>
  <si>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</si>
  <si>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</si>
  <si>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</si>
  <si>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</si>
  <si>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</si>
  <si>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</si>
  <si>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</si>
  <si>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</si>
  <si>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</si>
  <si>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</si>
  <si>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</si>
  <si>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</si>
  <si>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</si>
  <si>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</si>
  <si>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</si>
  <si>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</si>
  <si>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</si>
  <si>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</si>
  <si>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</si>
  <si>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</si>
  <si>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</si>
  <si>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</si>
  <si>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</si>
  <si>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</si>
  <si>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</si>
  <si>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</si>
  <si>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</si>
  <si>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</si>
  <si>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</si>
  <si>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</si>
  <si>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</si>
  <si>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</si>
  <si>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</si>
  <si>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</si>
  <si>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</si>
  <si>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</si>
  <si>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</si>
  <si>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</si>
  <si>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</si>
  <si>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</si>
  <si>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</si>
  <si>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</si>
  <si>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</si>
  <si>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</si>
  <si>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</si>
  <si>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</si>
  <si>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</si>
  <si>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</si>
  <si>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</si>
  <si>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</si>
  <si>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</si>
  <si>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</si>
  <si>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</si>
  <si>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</si>
  <si>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</si>
  <si>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</si>
  <si>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</si>
  <si>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</si>
  <si>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</si>
  <si>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</si>
  <si>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</si>
  <si>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</si>
  <si>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</si>
  <si>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</si>
  <si>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</si>
  <si>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</si>
  <si>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</si>
  <si>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</si>
  <si>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</si>
  <si>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</si>
  <si>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</si>
  <si>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</si>
  <si>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</si>
  <si>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</si>
  <si>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</si>
  <si>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</si>
  <si>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</si>
  <si>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</si>
  <si>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</si>
  <si>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</si>
  <si>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</si>
  <si>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</si>
  <si>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</si>
  <si>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</si>
  <si>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</si>
  <si>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</si>
  <si>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</si>
  <si>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</si>
  <si>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</si>
  <si>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</si>
  <si>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</si>
  <si>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</si>
  <si>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</si>
  <si>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</si>
  <si>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</si>
  <si>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</si>
  <si>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</si>
  <si>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</si>
  <si>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</si>
  <si>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</si>
  <si>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</si>
  <si>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</si>
  <si>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</si>
  <si>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</si>
  <si>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</si>
  <si>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</si>
  <si>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</si>
  <si>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</si>
  <si>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</si>
  <si>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</si>
  <si>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</si>
  <si>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</si>
  <si>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</si>
  <si>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</si>
  <si>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</si>
  <si>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</si>
  <si>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</si>
  <si>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</si>
  <si>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</si>
  <si>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</si>
  <si>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</si>
  <si>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</si>
  <si>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</si>
  <si>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</si>
  <si>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</si>
  <si>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</si>
  <si>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</si>
  <si>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</si>
  <si>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</si>
  <si>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</si>
  <si>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</si>
  <si>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</si>
  <si>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</si>
  <si>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</si>
  <si>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</si>
  <si>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</si>
  <si>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</si>
  <si>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</si>
  <si>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</si>
  <si>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</si>
  <si>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</si>
  <si>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</si>
  <si>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</si>
  <si>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</si>
  <si>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</si>
  <si>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</si>
  <si>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</si>
  <si>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</si>
  <si>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</si>
  <si>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</si>
  <si>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</si>
  <si>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</si>
  <si>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</si>
  <si>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</si>
  <si>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</si>
  <si>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</si>
  <si>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</si>
  <si>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</si>
  <si>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</si>
  <si>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</si>
  <si>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</si>
  <si>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</si>
  <si>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</si>
  <si>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</si>
  <si>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</si>
  <si>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</si>
  <si>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</si>
  <si>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</si>
  <si>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</si>
  <si>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</si>
  <si>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</si>
  <si>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</si>
  <si>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</si>
  <si>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</si>
  <si>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</si>
  <si>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</si>
  <si>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</si>
  <si>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</si>
  <si>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</si>
  <si>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</si>
  <si>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</si>
  <si>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</si>
  <si>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</si>
  <si>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</si>
  <si>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</si>
  <si>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</si>
  <si>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</si>
  <si>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</si>
  <si>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</si>
  <si>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</si>
  <si>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</si>
  <si>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</si>
  <si>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</si>
  <si>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</si>
  <si>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</si>
  <si>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</si>
  <si>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</si>
  <si>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</si>
  <si>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</si>
  <si>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</si>
  <si>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</si>
  <si>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</si>
  <si>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</si>
  <si>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</si>
  <si>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</si>
  <si>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</si>
  <si>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</si>
  <si>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</si>
  <si>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</si>
  <si>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</si>
  <si>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</si>
  <si>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</si>
  <si>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</si>
  <si>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</si>
  <si>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</si>
  <si>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</si>
  <si>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</si>
  <si>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</si>
  <si>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</si>
  <si>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</si>
  <si>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</si>
  <si>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</si>
  <si>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</si>
  <si>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</si>
  <si>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</si>
  <si>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</si>
  <si>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</si>
  <si>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</si>
  <si>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</si>
  <si>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</si>
  <si>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</si>
  <si>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</si>
  <si>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</si>
  <si>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</si>
  <si>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</si>
  <si>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</si>
  <si>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</si>
  <si>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</si>
  <si>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</si>
  <si>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</si>
  <si>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</si>
  <si>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</si>
  <si>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</si>
  <si>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</si>
  <si>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</si>
  <si>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</si>
  <si>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</si>
  <si>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</si>
  <si>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</si>
  <si>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</si>
  <si>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</si>
  <si>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</si>
  <si>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</si>
  <si>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</si>
  <si>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</si>
  <si>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</si>
  <si>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</si>
  <si>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</si>
  <si>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</si>
  <si>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</si>
  <si>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</si>
  <si>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</si>
  <si>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</si>
  <si>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</si>
  <si>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</si>
  <si>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</si>
  <si>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</si>
  <si>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</si>
  <si>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</si>
  <si>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</si>
  <si>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</si>
  <si>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</si>
  <si>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</si>
  <si>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</si>
  <si>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</si>
  <si>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</si>
  <si>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</si>
  <si>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</si>
  <si>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</si>
  <si>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</si>
  <si>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</si>
  <si>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</si>
  <si>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</si>
  <si>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</si>
  <si>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</si>
  <si>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</si>
  <si>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</si>
  <si>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</si>
  <si>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</si>
  <si>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</si>
  <si>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</si>
  <si>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</si>
  <si>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</si>
  <si>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</si>
  <si>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</si>
  <si>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</si>
  <si>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</si>
  <si>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</si>
  <si>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</si>
  <si>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</si>
  <si>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</si>
  <si>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</si>
  <si>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</si>
  <si>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</si>
  <si>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</si>
  <si>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</si>
  <si>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</si>
  <si>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</si>
  <si>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</si>
  <si>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</si>
  <si>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</si>
  <si>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</si>
  <si>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</si>
  <si>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</si>
  <si>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</si>
  <si>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</si>
  <si>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</si>
  <si>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</si>
  <si>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</si>
  <si>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</si>
  <si>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</si>
  <si>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</si>
  <si>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</si>
  <si>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</si>
  <si>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</si>
  <si>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</si>
  <si>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</si>
  <si>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</si>
  <si>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</si>
  <si>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</si>
  <si>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</si>
  <si>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</si>
  <si>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</si>
  <si>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</si>
  <si>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</si>
  <si>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</si>
  <si>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</si>
  <si>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</si>
  <si>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</si>
  <si>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</si>
  <si>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</si>
  <si>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</si>
  <si>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</si>
  <si>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</si>
  <si>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</si>
  <si>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</si>
  <si>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</si>
  <si>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</si>
  <si>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</si>
  <si>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</si>
  <si>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</si>
  <si>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</si>
  <si>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</si>
  <si>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</si>
  <si>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</si>
  <si>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</si>
  <si>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</si>
  <si>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</si>
  <si>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</si>
  <si>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</si>
  <si>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</si>
  <si>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</si>
  <si>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</si>
  <si>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</si>
  <si>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</si>
  <si>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</si>
  <si>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</si>
  <si>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</si>
  <si>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</si>
  <si>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</si>
  <si>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</si>
  <si>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</si>
  <si>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</si>
  <si>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</si>
  <si>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</si>
  <si>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</si>
  <si>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</si>
  <si>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</si>
  <si>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</si>
  <si>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</si>
  <si>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</si>
  <si>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</si>
  <si>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</si>
  <si>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</si>
  <si>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</si>
  <si>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</si>
  <si>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</si>
  <si>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</si>
  <si>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</si>
  <si>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</si>
  <si>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</si>
  <si>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</si>
  <si>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</si>
  <si>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</si>
  <si>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</si>
  <si>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</si>
  <si>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</si>
  <si>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</si>
  <si>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</si>
  <si>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</si>
  <si>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</si>
  <si>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</si>
  <si>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</si>
  <si>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</si>
  <si>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</si>
  <si>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</si>
  <si>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</si>
  <si>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</si>
  <si>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</si>
  <si>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</si>
  <si>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</si>
  <si>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</si>
  <si>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</si>
  <si>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</si>
  <si>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</si>
  <si>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</si>
  <si>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</si>
  <si>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</si>
  <si>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</si>
  <si>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</si>
  <si>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</si>
  <si>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</si>
  <si>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</si>
  <si>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</si>
  <si>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</si>
  <si>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</si>
  <si>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</si>
  <si>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</si>
  <si>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</si>
  <si>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</si>
  <si>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</si>
  <si>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</si>
  <si>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</si>
  <si>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</si>
  <si>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</si>
  <si>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</si>
  <si>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</si>
  <si>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</si>
  <si>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</si>
  <si>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</si>
  <si>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</si>
  <si>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</si>
  <si>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</si>
  <si>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</si>
  <si>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</si>
  <si>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</si>
  <si>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</si>
  <si>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</si>
  <si>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</si>
  <si>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</si>
  <si>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</si>
  <si>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</si>
  <si>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</si>
  <si>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</si>
  <si>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</si>
  <si>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</si>
  <si>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</si>
  <si>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</si>
  <si>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</si>
  <si>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</si>
  <si>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</si>
  <si>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</si>
  <si>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</si>
  <si>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</si>
  <si>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</si>
  <si>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</si>
  <si>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</si>
  <si>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</si>
  <si>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</si>
  <si>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</si>
  <si>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</si>
  <si>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</si>
  <si>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</si>
  <si>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</si>
  <si>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</si>
  <si>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</si>
  <si>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</si>
  <si>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</si>
  <si>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</si>
  <si>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</si>
  <si>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</si>
  <si>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</si>
  <si>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</si>
  <si>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</si>
  <si>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</si>
  <si>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</si>
  <si>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</si>
  <si>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</si>
  <si>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</si>
  <si>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</si>
  <si>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</si>
  <si>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</si>
  <si>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</si>
  <si>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</si>
  <si>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</si>
  <si>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</si>
  <si>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</si>
  <si>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</si>
  <si>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</si>
  <si>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</si>
  <si>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</si>
  <si>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</si>
  <si>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</si>
  <si>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</si>
  <si>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</si>
  <si>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</si>
  <si>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</si>
  <si>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</si>
  <si>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</si>
  <si>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</si>
  <si>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</si>
  <si>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</si>
  <si>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</si>
  <si>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</si>
  <si>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</si>
  <si>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</si>
  <si>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</si>
  <si>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</si>
  <si>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</si>
  <si>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</si>
  <si>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</si>
  <si>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</si>
  <si>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</si>
  <si>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</si>
  <si>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</si>
  <si>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</si>
  <si>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</si>
  <si>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</si>
  <si>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</si>
  <si>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</si>
  <si>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</si>
  <si>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</si>
  <si>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</si>
  <si>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</si>
  <si>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</si>
  <si>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</si>
  <si>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</si>
  <si>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</si>
  <si>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</si>
  <si>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</si>
  <si>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</si>
  <si>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</si>
  <si>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</si>
  <si>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</si>
  <si>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</si>
  <si>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</si>
  <si>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</si>
  <si>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</si>
  <si>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</si>
  <si>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</si>
  <si>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</si>
  <si>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</si>
  <si>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</si>
  <si>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</si>
  <si>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</si>
  <si>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</si>
  <si>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</si>
  <si>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</si>
  <si>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</si>
  <si>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</si>
  <si>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</si>
  <si>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</si>
  <si>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</si>
  <si>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</si>
  <si>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</si>
  <si>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</si>
  <si>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</si>
  <si>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</si>
  <si>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</si>
  <si>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</si>
  <si>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</si>
  <si>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</si>
  <si>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</si>
  <si>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</si>
  <si>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</si>
  <si>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</si>
  <si>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</si>
  <si>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</si>
  <si>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</si>
  <si>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</si>
  <si>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</si>
  <si>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</si>
  <si>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</si>
  <si>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</si>
  <si>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</si>
  <si>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</si>
  <si>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</si>
  <si>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</si>
  <si>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</si>
  <si>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</si>
  <si>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</si>
  <si>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</si>
  <si>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</si>
  <si>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</si>
  <si>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</si>
  <si>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</si>
  <si>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</si>
  <si>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</si>
  <si>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</si>
  <si>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</si>
  <si>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</si>
  <si>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</si>
  <si>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</si>
  <si>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</si>
  <si>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</si>
  <si>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</si>
  <si>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</si>
  <si>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</si>
  <si>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</si>
  <si>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</si>
  <si>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</si>
  <si>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</si>
  <si>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</si>
  <si>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</si>
  <si>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</si>
  <si>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</si>
  <si>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</si>
  <si>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</si>
  <si>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</si>
  <si>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</si>
  <si>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</si>
  <si>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</si>
  <si>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</si>
  <si>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</si>
  <si>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</si>
  <si>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</si>
  <si>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</si>
  <si>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</si>
  <si>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</si>
  <si>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</si>
  <si>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</si>
  <si>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</si>
  <si>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</si>
  <si>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</si>
  <si>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</si>
  <si>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</si>
  <si>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</si>
  <si>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</si>
  <si>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</si>
  <si>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</si>
  <si>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</si>
  <si>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</si>
  <si>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</si>
  <si>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</si>
  <si>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</si>
  <si>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</si>
  <si>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</si>
  <si>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</si>
  <si>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</si>
  <si>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</si>
  <si>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</si>
  <si>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</si>
  <si>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</si>
  <si>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</si>
  <si>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</si>
  <si>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</si>
  <si>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</si>
  <si>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</si>
  <si>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</si>
  <si>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</si>
  <si>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</si>
  <si>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</si>
  <si>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</si>
  <si>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</si>
  <si>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</si>
  <si>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</si>
  <si>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</si>
  <si>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</si>
  <si>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</si>
  <si>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</si>
  <si>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</si>
  <si>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</si>
  <si>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</si>
  <si>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</si>
  <si>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</si>
  <si>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</si>
  <si>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</si>
  <si>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</si>
  <si>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</si>
  <si>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</si>
  <si>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</si>
  <si>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</si>
  <si>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</si>
  <si>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</si>
  <si>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</si>
  <si>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</si>
  <si>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</si>
  <si>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</si>
  <si>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</si>
  <si>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</si>
  <si>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</si>
  <si>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</si>
  <si>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</si>
  <si>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</si>
  <si>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</si>
  <si>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</si>
  <si>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</si>
  <si>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</si>
  <si>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</si>
  <si>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</si>
  <si>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</si>
  <si>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</si>
  <si>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</si>
  <si>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</si>
  <si>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</si>
  <si>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</si>
  <si>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</si>
  <si>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</si>
  <si>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</si>
  <si>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</si>
  <si>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</si>
  <si>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</si>
  <si>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</si>
  <si>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</si>
  <si>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</si>
  <si>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</si>
  <si>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</si>
  <si>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</si>
  <si>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</si>
  <si>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</si>
  <si>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</si>
  <si>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</si>
  <si>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</si>
  <si>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</si>
  <si>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</si>
  <si>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</si>
  <si>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</si>
  <si>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</si>
  <si>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</si>
  <si>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</si>
  <si>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</si>
  <si>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</si>
  <si>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</si>
  <si>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</si>
  <si>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</si>
  <si>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</si>
  <si>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</si>
  <si>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</si>
  <si>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</si>
  <si>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</si>
  <si>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</si>
  <si>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</si>
  <si>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</si>
  <si>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</si>
  <si>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</si>
  <si>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</si>
  <si>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</si>
  <si>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</si>
  <si>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</si>
  <si>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</si>
  <si>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</si>
  <si>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</si>
  <si>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</si>
  <si>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</si>
  <si>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</si>
  <si>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</si>
  <si>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</si>
  <si>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</si>
  <si>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</si>
  <si>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</si>
  <si>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</si>
  <si>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</si>
  <si>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</si>
  <si>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</si>
  <si>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</si>
  <si>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</si>
  <si>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</si>
  <si>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</si>
  <si>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</si>
  <si>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</si>
  <si>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</si>
  <si>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</si>
  <si>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</si>
  <si>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</si>
  <si>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</si>
  <si>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</si>
  <si>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</si>
  <si>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</si>
  <si>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</si>
  <si>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</si>
  <si>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</si>
  <si>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</si>
  <si>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</si>
  <si>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</si>
  <si>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</si>
  <si>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</si>
  <si>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</si>
  <si>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</si>
  <si>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</si>
  <si>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</si>
  <si>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</si>
  <si>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</si>
  <si>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</si>
  <si>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</si>
  <si>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</si>
  <si>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</si>
  <si>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</si>
  <si>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</si>
  <si>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</si>
  <si>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</si>
  <si>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</si>
  <si>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</si>
  <si>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</si>
  <si>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</si>
  <si>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</si>
  <si>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</si>
  <si>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</si>
  <si>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</si>
  <si>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</si>
  <si>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</si>
  <si>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</si>
  <si>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</si>
  <si>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</si>
  <si>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</si>
  <si>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</si>
  <si>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</si>
  <si>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</si>
  <si>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</si>
  <si>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</si>
  <si>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</si>
  <si>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</si>
  <si>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</si>
  <si>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</si>
  <si>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</si>
  <si>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</si>
  <si>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</si>
  <si>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</si>
  <si>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</si>
  <si>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</si>
  <si>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</si>
  <si>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</si>
  <si>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</si>
  <si>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</si>
  <si>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</si>
  <si>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</si>
  <si>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</si>
  <si>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</si>
  <si>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</si>
  <si>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</si>
  <si>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</si>
  <si>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</si>
  <si>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</si>
  <si>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</si>
  <si>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</si>
  <si>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</si>
  <si>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</si>
  <si>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</si>
  <si>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</si>
  <si>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</si>
  <si>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</si>
  <si>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</si>
  <si>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</si>
  <si>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</si>
  <si>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</si>
  <si>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</si>
  <si>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</si>
  <si>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</si>
  <si>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</si>
  <si>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</si>
  <si>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</si>
  <si>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</si>
  <si>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</si>
  <si>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</si>
  <si>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</si>
  <si>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</si>
  <si>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</si>
  <si>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</si>
  <si>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</si>
  <si>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</si>
  <si>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</si>
  <si>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</si>
  <si>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</si>
  <si>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</si>
  <si>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</si>
  <si>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</si>
  <si>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</si>
  <si>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</si>
  <si>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</si>
  <si>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</si>
  <si>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</si>
  <si>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</si>
  <si>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</si>
  <si>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</si>
  <si>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</si>
  <si>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</si>
  <si>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</si>
  <si>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</si>
  <si>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</si>
  <si>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</si>
  <si>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</si>
  <si>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</si>
  <si>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</si>
  <si>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</si>
  <si>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</si>
  <si>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</si>
  <si>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</si>
  <si>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</si>
  <si>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</si>
  <si>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</si>
  <si>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</si>
  <si>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</si>
  <si>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</si>
  <si>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</si>
  <si>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</si>
  <si>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</si>
  <si>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</si>
  <si>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</si>
  <si>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</si>
  <si>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</si>
  <si>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</si>
  <si>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</si>
  <si>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</si>
  <si>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</si>
  <si>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</si>
  <si>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</si>
  <si>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</si>
  <si>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</si>
  <si>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</si>
  <si>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</si>
  <si>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</si>
  <si>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</si>
  <si>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</si>
  <si>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</si>
  <si>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</si>
  <si>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</si>
  <si>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</si>
  <si>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</si>
  <si>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</si>
  <si>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</si>
  <si>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</si>
  <si>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</si>
  <si>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</si>
  <si>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</si>
  <si>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</si>
  <si>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</si>
  <si>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</si>
  <si>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</si>
  <si>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</si>
  <si>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</si>
  <si>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</si>
  <si>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</si>
  <si>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</si>
  <si>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</si>
  <si>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</si>
  <si>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</si>
  <si>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</si>
  <si>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</si>
  <si>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</si>
  <si>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</si>
  <si>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</si>
  <si>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</si>
  <si>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</si>
  <si>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</si>
  <si>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</si>
  <si>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</si>
  <si>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</si>
  <si>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</si>
  <si>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</si>
  <si>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</si>
  <si>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</si>
  <si>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</si>
  <si>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</si>
  <si>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</si>
  <si>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</si>
  <si>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</si>
  <si>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</si>
  <si>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</si>
  <si>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</si>
  <si>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</si>
  <si>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</si>
  <si>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</si>
  <si>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</si>
  <si>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</si>
  <si>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</si>
  <si>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</si>
  <si>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</si>
  <si>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</si>
  <si>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</si>
  <si>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</si>
  <si>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</si>
  <si>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</si>
  <si>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</si>
  <si>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</si>
  <si>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</si>
  <si>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</si>
  <si>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</si>
  <si>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</si>
  <si>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</si>
  <si>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</si>
  <si>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</si>
  <si>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</si>
  <si>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</si>
  <si>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</si>
  <si>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</si>
  <si>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</si>
  <si>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</si>
  <si>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</si>
  <si>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</si>
  <si>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</si>
  <si>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</si>
  <si>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</si>
  <si>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</si>
  <si>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</si>
  <si>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</si>
  <si>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</si>
  <si>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</si>
  <si>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</si>
  <si>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</si>
  <si>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</si>
  <si>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</si>
  <si>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</si>
  <si>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</si>
  <si>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</si>
  <si>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</si>
  <si>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</si>
  <si>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</si>
  <si>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</si>
  <si>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</si>
  <si>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</si>
  <si>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</si>
  <si>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</si>
  <si>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</si>
  <si>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</si>
  <si>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</si>
  <si>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</si>
  <si>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</si>
  <si>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</si>
  <si>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</si>
  <si>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</si>
  <si>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</si>
  <si>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</si>
  <si>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</si>
  <si>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</si>
  <si>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</si>
  <si>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</si>
  <si>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</si>
  <si>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</si>
  <si>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</si>
  <si>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</si>
  <si>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</si>
  <si>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</si>
  <si>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</si>
  <si>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</si>
  <si>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</si>
  <si>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</si>
  <si>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</si>
  <si>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</si>
  <si>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</si>
  <si>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</si>
  <si>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</si>
  <si>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</si>
  <si>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</si>
  <si>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</si>
  <si>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</si>
  <si>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</si>
  <si>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</si>
  <si>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</si>
  <si>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</si>
  <si>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</si>
  <si>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</si>
  <si>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</si>
  <si>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</si>
  <si>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</si>
  <si>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</si>
  <si>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</si>
  <si>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</si>
  <si>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</si>
  <si>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</si>
  <si>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</si>
  <si>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</si>
  <si>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</si>
  <si>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</si>
  <si>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</si>
  <si>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</si>
  <si>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</si>
  <si>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</si>
  <si>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</si>
  <si>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</si>
  <si>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</si>
  <si>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</si>
  <si>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</si>
  <si>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</si>
  <si>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</si>
  <si>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</si>
  <si>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</si>
  <si>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</si>
  <si>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</si>
  <si>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</si>
  <si>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</si>
  <si>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</si>
  <si>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</si>
  <si>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</si>
  <si>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</si>
  <si>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</si>
  <si>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</si>
  <si>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</si>
  <si>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</si>
  <si>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</si>
  <si>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</si>
  <si>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</si>
  <si>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</si>
  <si>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</si>
  <si>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</si>
  <si>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</si>
  <si>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</si>
  <si>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</si>
  <si>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</si>
  <si>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</si>
  <si>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</si>
  <si>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</si>
  <si>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</si>
  <si>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</si>
  <si>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</si>
  <si>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</si>
  <si>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</si>
  <si>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</si>
  <si>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</si>
  <si>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</si>
  <si>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</si>
  <si>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</si>
  <si>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</si>
  <si>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</si>
  <si>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</si>
  <si>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</si>
  <si>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</si>
  <si>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</si>
  <si>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</si>
  <si>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</si>
  <si>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</si>
  <si>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</si>
  <si>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</si>
  <si>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</si>
  <si>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</si>
  <si>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</si>
  <si>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</si>
  <si>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</si>
  <si>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</si>
  <si>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</si>
  <si>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</si>
  <si>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</si>
  <si>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</si>
  <si>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</si>
  <si>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</si>
  <si>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</si>
  <si>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</si>
  <si>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</si>
  <si>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</si>
  <si>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</si>
  <si>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</si>
  <si>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</si>
  <si>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</si>
  <si>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</si>
  <si>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</si>
  <si>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</si>
  <si>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</si>
  <si>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</si>
  <si>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</si>
  <si>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</si>
  <si>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</si>
  <si>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</si>
  <si>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</si>
  <si>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</si>
  <si>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</si>
  <si>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</si>
  <si>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</si>
  <si>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</si>
  <si>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</si>
  <si>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</si>
  <si>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</si>
  <si>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</si>
  <si>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</si>
  <si>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</si>
  <si>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</si>
  <si>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</si>
  <si>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</si>
  <si>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</si>
  <si>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</si>
  <si>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</si>
  <si>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</si>
  <si>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</si>
  <si>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</si>
  <si>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</si>
  <si>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</si>
  <si>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</si>
  <si>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</si>
  <si>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</si>
  <si>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</si>
  <si>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</si>
  <si>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</si>
  <si>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</si>
  <si>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</si>
  <si>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</si>
  <si>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</si>
  <si>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</si>
  <si>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</si>
  <si>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</si>
  <si>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</si>
  <si>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</si>
  <si>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</si>
  <si>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</si>
  <si>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</si>
  <si>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</si>
  <si>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</si>
  <si>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</si>
  <si>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</si>
  <si>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</si>
  <si>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</si>
  <si>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</si>
  <si>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</si>
  <si>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</si>
  <si>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</si>
  <si>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</si>
  <si>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</si>
  <si>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</si>
  <si>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</si>
  <si>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</si>
  <si>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</si>
  <si>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</si>
  <si>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</si>
  <si>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</si>
  <si>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</si>
  <si>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</si>
  <si>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</si>
  <si>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</si>
  <si>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</si>
  <si>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</si>
  <si>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</si>
  <si>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</si>
  <si>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</si>
  <si>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</si>
  <si>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</si>
  <si>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</si>
  <si>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</si>
  <si>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</si>
  <si>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</si>
  <si>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</si>
  <si>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</si>
  <si>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</si>
  <si>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</si>
  <si>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</si>
  <si>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</si>
  <si>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</si>
  <si>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</si>
  <si>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</si>
  <si>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</si>
  <si>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</si>
  <si>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</si>
  <si>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</si>
  <si>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</si>
  <si>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</si>
  <si>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</si>
  <si>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</si>
  <si>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</si>
  <si>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</si>
  <si>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</si>
  <si>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</si>
  <si>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</si>
  <si>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</si>
  <si>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</si>
  <si>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</si>
  <si>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</si>
  <si>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</si>
  <si>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</si>
  <si>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</si>
  <si>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</si>
  <si>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</si>
  <si>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</si>
  <si>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</si>
  <si>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</si>
  <si>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</si>
  <si>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</si>
  <si>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</si>
  <si>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</si>
  <si>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</si>
  <si>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</si>
  <si>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</si>
  <si>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</si>
  <si>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</si>
  <si>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</si>
  <si>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</si>
  <si>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</si>
  <si>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</si>
  <si>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</si>
  <si>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</si>
  <si>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</si>
  <si>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</si>
  <si>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</si>
  <si>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</si>
  <si>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</si>
  <si>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</si>
  <si>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</si>
  <si>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</si>
  <si>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</si>
  <si>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</si>
  <si>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</si>
  <si>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</si>
  <si>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</si>
  <si>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</si>
  <si>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</si>
  <si>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</si>
  <si>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</si>
  <si>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</si>
  <si>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</si>
  <si>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</si>
  <si>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</si>
  <si>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</si>
  <si>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</si>
  <si>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</si>
  <si>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</si>
  <si>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</si>
  <si>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</si>
  <si>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</si>
  <si>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</si>
  <si>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</si>
  <si>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</si>
  <si>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</si>
  <si>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</si>
  <si>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</si>
  <si>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</si>
  <si>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</si>
  <si>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</si>
  <si>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</si>
  <si>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</si>
  <si>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</si>
  <si>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</si>
  <si>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</si>
  <si>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</si>
  <si>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</si>
  <si>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</si>
  <si>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</si>
  <si>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</si>
  <si>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</si>
  <si>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</si>
  <si>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</si>
  <si>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</si>
  <si>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</si>
  <si>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</si>
  <si>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</si>
  <si>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</si>
  <si>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</si>
  <si>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</si>
  <si>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</si>
  <si>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</si>
  <si>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</si>
  <si>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</si>
  <si>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</si>
  <si>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</si>
  <si>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</si>
  <si>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</si>
  <si>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</si>
  <si>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</si>
  <si>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</si>
  <si>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</si>
  <si>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</si>
  <si>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</si>
  <si>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</si>
  <si>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</si>
  <si>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</si>
  <si>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</si>
  <si>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</si>
  <si>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</si>
  <si>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</si>
  <si>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</si>
  <si>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</si>
  <si>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</si>
  <si>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</si>
  <si>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</si>
  <si>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</si>
  <si>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</si>
  <si>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</si>
  <si>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</si>
  <si>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</si>
  <si>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</si>
  <si>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</si>
  <si>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</si>
  <si>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</si>
  <si>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</si>
  <si>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</si>
  <si>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</si>
  <si>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</si>
  <si>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</si>
  <si>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</si>
  <si>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</si>
  <si>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</si>
  <si>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</si>
  <si>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</si>
  <si>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</si>
  <si>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</si>
  <si>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</si>
  <si>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</si>
  <si>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</si>
  <si>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</si>
  <si>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</si>
  <si>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</si>
  <si>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</si>
  <si>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</si>
  <si>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</si>
  <si>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</si>
  <si>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</si>
  <si>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</si>
  <si>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</si>
  <si>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</si>
  <si>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</si>
  <si>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</si>
  <si>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</si>
  <si>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</si>
  <si>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</si>
  <si>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</si>
  <si>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</si>
  <si>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</si>
  <si>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</si>
  <si>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</si>
  <si>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</si>
  <si>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</si>
  <si>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</si>
  <si>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</si>
  <si>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</si>
  <si>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</si>
  <si>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</si>
  <si>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</si>
  <si>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</si>
  <si>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</si>
  <si>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</si>
  <si>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</si>
  <si>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</si>
  <si>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</si>
  <si>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</si>
  <si>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</si>
  <si>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</si>
  <si>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</si>
  <si>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</si>
  <si>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</si>
  <si>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</si>
  <si>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</si>
  <si>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</si>
  <si>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</si>
  <si>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</si>
  <si>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</si>
  <si>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</si>
  <si>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</si>
  <si>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</si>
  <si>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</si>
  <si>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</si>
  <si>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</si>
  <si>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</si>
  <si>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</si>
  <si>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</si>
  <si>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</si>
  <si>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</si>
  <si>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</si>
  <si>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</si>
  <si>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</si>
  <si>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</si>
  <si>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</si>
  <si>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</si>
  <si>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</si>
  <si>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</si>
  <si>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</si>
  <si>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</si>
  <si>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</si>
  <si>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</si>
  <si>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</si>
  <si>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</si>
  <si>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</si>
  <si>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</si>
  <si>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</si>
  <si>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</si>
  <si>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</si>
  <si>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</si>
  <si>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</si>
  <si>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</si>
  <si>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</si>
  <si>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</si>
  <si>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</si>
  <si>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</si>
  <si>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</si>
  <si>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</si>
  <si>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</si>
  <si>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</si>
  <si>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</si>
  <si>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</si>
  <si>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</si>
  <si>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</si>
  <si>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</si>
  <si>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</si>
  <si>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</si>
  <si>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</si>
  <si>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</si>
  <si>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</si>
  <si>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</si>
  <si>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</si>
  <si>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</si>
  <si>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</si>
  <si>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</si>
  <si>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</si>
  <si>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</si>
  <si>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</si>
  <si>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</si>
  <si>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</si>
  <si>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</si>
  <si>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</si>
  <si>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</si>
  <si>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</si>
  <si>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</si>
  <si>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</si>
  <si>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</si>
  <si>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</si>
  <si>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</si>
  <si>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</si>
  <si>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</si>
  <si>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</si>
  <si>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</si>
  <si>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</si>
  <si>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</si>
  <si>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</si>
  <si>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</si>
  <si>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</si>
  <si>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</si>
  <si>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</si>
  <si>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</si>
  <si>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</si>
  <si>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</si>
  <si>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</si>
  <si>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</si>
  <si>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</si>
  <si>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</si>
  <si>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</si>
  <si>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</si>
  <si>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</si>
  <si>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</si>
  <si>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</si>
  <si>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</si>
  <si>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</si>
  <si>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</si>
  <si>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</si>
  <si>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</si>
  <si>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</si>
  <si>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</si>
  <si>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</si>
  <si>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</si>
  <si>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</si>
  <si>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</si>
  <si>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</si>
  <si>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</si>
  <si>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</si>
  <si>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</si>
  <si>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</si>
  <si>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</si>
  <si>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</si>
  <si>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</si>
  <si>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</si>
  <si>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</si>
  <si>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</si>
  <si>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</si>
  <si>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</si>
  <si>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</si>
  <si>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</si>
  <si>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</si>
  <si>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</si>
  <si>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</si>
  <si>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</si>
  <si>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</si>
  <si>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</si>
  <si>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</si>
  <si>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</si>
  <si>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</si>
  <si>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</si>
  <si>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</si>
  <si>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</si>
  <si>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</si>
  <si>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</si>
  <si>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</si>
  <si>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</si>
  <si>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</si>
  <si>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</si>
  <si>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</si>
  <si>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</si>
  <si>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</si>
  <si>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</si>
  <si>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</si>
  <si>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</si>
  <si>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</si>
  <si>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</si>
  <si>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</si>
  <si>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</si>
  <si>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</si>
  <si>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</si>
  <si>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</si>
  <si>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</si>
  <si>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</si>
  <si>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</si>
  <si>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</si>
  <si>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</si>
  <si>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</si>
  <si>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</si>
  <si>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</si>
  <si>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</si>
  <si>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</si>
  <si>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</si>
  <si>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</si>
  <si>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</si>
  <si>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</si>
  <si>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</si>
  <si>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</si>
  <si>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</si>
  <si>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</si>
  <si>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</si>
  <si>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</si>
  <si>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</si>
  <si>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</si>
  <si>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</si>
  <si>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</si>
  <si>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</si>
  <si>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</si>
  <si>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</si>
  <si>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</si>
  <si>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</si>
  <si>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</si>
  <si>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</si>
  <si>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</si>
  <si>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</si>
  <si>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</si>
  <si>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</si>
  <si>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</si>
  <si>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</si>
  <si>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</si>
  <si>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</si>
  <si>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</si>
  <si>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</si>
  <si>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</si>
  <si>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</si>
  <si>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</si>
  <si>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</si>
  <si>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</si>
  <si>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</si>
  <si>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</si>
  <si>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</si>
  <si>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</si>
  <si>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</si>
  <si>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</si>
  <si>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</si>
  <si>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</si>
  <si>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</si>
  <si>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</si>
  <si>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</si>
  <si>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</si>
  <si>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</si>
  <si>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</si>
  <si>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</si>
  <si>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</si>
  <si>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</si>
  <si>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</si>
  <si>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</si>
  <si>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</si>
  <si>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</si>
  <si>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</si>
  <si>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</si>
  <si>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</si>
  <si>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</si>
  <si>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</si>
  <si>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</si>
  <si>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</si>
  <si>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</si>
  <si>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</si>
  <si>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</si>
  <si>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</si>
  <si>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</si>
  <si>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</si>
  <si>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</si>
  <si>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</si>
  <si>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</si>
  <si>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</si>
  <si>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</si>
  <si>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</si>
  <si>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</si>
  <si>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</si>
  <si>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</si>
  <si>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</si>
  <si>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</si>
  <si>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</si>
  <si>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</si>
  <si>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</si>
  <si>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</si>
  <si>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</si>
  <si>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</si>
  <si>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</si>
  <si>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</si>
  <si>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</si>
  <si>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</si>
  <si>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</si>
  <si>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</si>
  <si>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</si>
  <si>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</si>
  <si>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</si>
  <si>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</si>
  <si>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</si>
  <si>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</si>
  <si>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</si>
  <si>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</si>
  <si>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</si>
  <si>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</si>
  <si>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</si>
  <si>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</si>
  <si>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</si>
  <si>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</si>
  <si>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</si>
  <si>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</si>
  <si>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</si>
  <si>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</si>
  <si>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</si>
  <si>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</si>
  <si>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</si>
  <si>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</si>
  <si>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</si>
  <si>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</si>
  <si>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</si>
  <si>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</si>
  <si>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</si>
  <si>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</si>
  <si>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</si>
  <si>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</si>
  <si>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</si>
  <si>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</si>
  <si>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</si>
  <si>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</si>
  <si>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</si>
  <si>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</si>
  <si>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</si>
  <si>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</si>
  <si>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</si>
  <si>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</si>
  <si>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</si>
  <si>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</si>
  <si>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</si>
  <si>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</si>
  <si>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</si>
  <si>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</si>
  <si>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</si>
  <si>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</si>
  <si>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</si>
  <si>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</si>
  <si>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</si>
  <si>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</si>
  <si>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</si>
  <si>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</si>
  <si>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</si>
  <si>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</si>
  <si>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</si>
  <si>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</si>
  <si>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</si>
  <si>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</si>
  <si>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</si>
  <si>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</si>
  <si>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</si>
  <si>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</si>
  <si>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</si>
  <si>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</si>
  <si>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</si>
  <si>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</si>
  <si>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</si>
  <si>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</si>
  <si>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</si>
  <si>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</si>
  <si>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</si>
  <si>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</si>
  <si>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</si>
  <si>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</si>
  <si>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</si>
  <si>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</si>
  <si>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</si>
  <si>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</si>
  <si>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</si>
  <si>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</si>
  <si>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</si>
  <si>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</si>
  <si>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</si>
  <si>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</si>
  <si>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</si>
  <si>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</si>
  <si>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</si>
  <si>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</si>
  <si>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</si>
  <si>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</si>
  <si>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</si>
  <si>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</si>
  <si>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</si>
  <si>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</si>
  <si>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</si>
  <si>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</si>
  <si>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</si>
  <si>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</si>
  <si>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</si>
  <si>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</si>
  <si>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</si>
  <si>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</si>
  <si>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</si>
  <si>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</si>
  <si>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</si>
  <si>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</si>
  <si>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</si>
  <si>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</si>
  <si>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</si>
  <si>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</si>
  <si>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</si>
  <si>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</si>
  <si>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</si>
  <si>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</si>
  <si>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</si>
  <si>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</si>
  <si>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</si>
  <si>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</si>
  <si>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</si>
  <si>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</si>
  <si>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</si>
  <si>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</si>
  <si>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</si>
  <si>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</si>
  <si>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</si>
  <si>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</si>
  <si>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</si>
  <si>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</si>
  <si>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</si>
  <si>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</si>
  <si>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</si>
  <si>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</si>
  <si>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</si>
  <si>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</si>
  <si>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</si>
  <si>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</si>
  <si>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</si>
  <si>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</si>
  <si>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</si>
  <si>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</si>
  <si>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</si>
  <si>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</si>
  <si>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</si>
  <si>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</si>
  <si>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</si>
  <si>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</si>
  <si>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</si>
  <si>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</si>
  <si>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</si>
  <si>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</si>
  <si>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</si>
  <si>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</si>
  <si>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</si>
  <si>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</si>
  <si>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</si>
  <si>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</si>
  <si>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</si>
  <si>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</si>
  <si>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</si>
  <si>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</si>
  <si>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</si>
  <si>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</si>
  <si>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</si>
  <si>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</si>
  <si>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</si>
  <si>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</si>
  <si>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</si>
  <si>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</si>
  <si>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</si>
  <si>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</si>
  <si>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</si>
  <si>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</si>
  <si>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</si>
  <si>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</si>
  <si>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</si>
  <si>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</si>
  <si>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</si>
  <si>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</si>
  <si>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</si>
  <si>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</si>
  <si>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</si>
  <si>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</si>
  <si>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</si>
  <si>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</si>
  <si>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</si>
  <si>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</si>
  <si>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</si>
  <si>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</si>
  <si>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</si>
  <si>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</si>
  <si>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</si>
  <si>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</si>
  <si>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</si>
  <si>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</si>
  <si>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</si>
  <si>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</si>
  <si>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</si>
  <si>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</si>
  <si>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</si>
  <si>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</si>
  <si>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</si>
  <si>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</si>
  <si>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</si>
  <si>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</si>
  <si>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</si>
  <si>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</si>
  <si>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</si>
  <si>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</si>
  <si>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</si>
  <si>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</si>
  <si>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</si>
  <si>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</si>
  <si>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</si>
  <si>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</si>
  <si>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</si>
  <si>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</si>
  <si>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</si>
  <si>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</si>
  <si>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</si>
  <si>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</si>
  <si>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</si>
  <si>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</si>
  <si>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</si>
  <si>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</si>
  <si>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</si>
  <si>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</si>
  <si>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</si>
  <si>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</si>
  <si>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</si>
  <si>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</si>
  <si>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</si>
  <si>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</si>
  <si>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</si>
  <si>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</si>
  <si>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</si>
  <si>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</si>
  <si>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</si>
  <si>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</si>
  <si>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</si>
  <si>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</si>
  <si>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</si>
  <si>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</si>
  <si>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</si>
  <si>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</si>
  <si>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</si>
  <si>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</si>
  <si>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</si>
  <si>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</si>
  <si>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</si>
  <si>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</si>
  <si>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</si>
  <si>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</si>
  <si>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</si>
  <si>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</si>
  <si>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</si>
  <si>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</si>
  <si>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</si>
  <si>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</si>
  <si>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</si>
  <si>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</si>
  <si>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</si>
  <si>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</si>
  <si>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</si>
  <si>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</si>
  <si>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</si>
  <si>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</si>
  <si>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</si>
  <si>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</si>
  <si>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</si>
  <si>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</si>
  <si>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</si>
  <si>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</si>
  <si>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</si>
  <si>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</si>
  <si>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</si>
  <si>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</si>
  <si>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</si>
  <si>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</si>
  <si>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</si>
  <si>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</si>
  <si>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</si>
  <si>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</si>
  <si>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</si>
  <si>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</si>
  <si>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</si>
  <si>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</si>
  <si>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</si>
  <si>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</si>
  <si>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</si>
  <si>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</si>
  <si>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</si>
  <si>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</si>
  <si>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</si>
  <si>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</si>
  <si>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</si>
  <si>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</si>
  <si>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</si>
  <si>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</si>
  <si>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</si>
  <si>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</si>
  <si>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</si>
  <si>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</si>
  <si>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</si>
  <si>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</si>
  <si>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</si>
  <si>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</si>
  <si>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</si>
  <si>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</si>
  <si>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</si>
  <si>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</si>
  <si>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</si>
  <si>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</si>
  <si>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</si>
  <si>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</si>
  <si>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</si>
  <si>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</si>
  <si>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</si>
  <si>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</si>
  <si>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</si>
  <si>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</si>
  <si>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</si>
  <si>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</si>
  <si>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</si>
  <si>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</si>
  <si>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</si>
  <si>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</si>
  <si>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</si>
  <si>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</si>
  <si>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</si>
  <si>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</si>
  <si>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</si>
  <si>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</si>
  <si>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</si>
  <si>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</si>
  <si>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</si>
  <si>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</si>
  <si>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</si>
  <si>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</si>
  <si>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</si>
  <si>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</si>
  <si>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</si>
  <si>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</si>
  <si>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</si>
  <si>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</si>
  <si>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</si>
  <si>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</si>
  <si>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</si>
  <si>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</si>
  <si>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</si>
  <si>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</si>
  <si>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</si>
  <si>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</si>
  <si>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</si>
  <si>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</si>
  <si>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</si>
  <si>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</si>
  <si>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</si>
  <si>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</si>
  <si>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</si>
  <si>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</si>
  <si>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</si>
  <si>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</si>
  <si>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</si>
  <si>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</si>
  <si>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</si>
  <si>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</si>
  <si>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</si>
  <si>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</si>
  <si>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</si>
  <si>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</si>
  <si>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</si>
  <si>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</si>
  <si>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</si>
  <si>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</si>
  <si>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</si>
  <si>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</si>
  <si>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</si>
  <si>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</si>
  <si>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</si>
  <si>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</si>
  <si>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</si>
  <si>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</si>
  <si>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</si>
  <si>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</si>
  <si>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</si>
  <si>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</si>
  <si>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</si>
  <si>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</si>
  <si>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</si>
  <si>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</si>
  <si>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</si>
  <si>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</si>
  <si>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</si>
  <si>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</si>
  <si>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</si>
  <si>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</si>
  <si>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</si>
  <si>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</si>
  <si>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</si>
  <si>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</si>
  <si>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</si>
  <si>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</si>
  <si>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</si>
  <si>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</si>
  <si>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</si>
  <si>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</si>
  <si>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</si>
  <si>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</si>
  <si>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</si>
  <si>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</si>
  <si>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</si>
  <si>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</si>
  <si>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</si>
  <si>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</si>
  <si>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</si>
  <si>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</si>
  <si>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</si>
  <si>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</si>
  <si>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</si>
  <si>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</si>
  <si>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</si>
  <si>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</si>
  <si>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</si>
  <si>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</si>
  <si>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</si>
  <si>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</si>
  <si>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</si>
  <si>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</si>
  <si>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</si>
  <si>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</si>
  <si>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</si>
  <si>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</si>
  <si>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</si>
  <si>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</si>
  <si>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</si>
  <si>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</si>
  <si>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</si>
  <si>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</si>
  <si>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</si>
  <si>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</si>
  <si>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</si>
  <si>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</si>
  <si>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</si>
  <si>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</si>
  <si>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</si>
  <si>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</si>
  <si>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</si>
  <si>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</si>
  <si>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</si>
  <si>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</si>
  <si>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</si>
  <si>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</si>
  <si>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</si>
  <si>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</si>
  <si>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</si>
  <si>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</si>
  <si>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</si>
  <si>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</si>
  <si>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</si>
  <si>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</si>
  <si>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</si>
  <si>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</si>
  <si>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</si>
  <si>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</si>
  <si>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</si>
  <si>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</si>
  <si>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</si>
  <si>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</si>
  <si>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</si>
  <si>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</si>
  <si>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</si>
  <si>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</si>
  <si>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</si>
  <si>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</si>
  <si>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</si>
  <si>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</si>
  <si>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</si>
  <si>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</si>
  <si>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</si>
  <si>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</si>
  <si>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</si>
  <si>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</si>
  <si>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</si>
  <si>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</si>
  <si>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</si>
  <si>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</si>
  <si>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</si>
  <si>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</si>
  <si>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</si>
  <si>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</si>
  <si>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</si>
  <si>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</si>
  <si>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</si>
  <si>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</si>
  <si>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</si>
  <si>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</si>
  <si>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</si>
  <si>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</si>
  <si>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</si>
  <si>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</si>
  <si>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</si>
  <si>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</si>
  <si>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</si>
  <si>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</si>
  <si>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</si>
  <si>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</si>
  <si>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</si>
  <si>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</si>
  <si>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</si>
  <si>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</si>
  <si>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</si>
  <si>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</si>
  <si>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</si>
  <si>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</si>
  <si>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</si>
  <si>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</si>
  <si>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</si>
  <si>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</si>
  <si>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</si>
  <si>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</si>
  <si>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</si>
  <si>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</si>
  <si>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</si>
  <si>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</si>
  <si>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</si>
  <si>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</si>
  <si>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</si>
  <si>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</si>
  <si>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</si>
  <si>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</si>
  <si>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</si>
  <si>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</si>
  <si>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</si>
  <si>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</si>
  <si>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</si>
  <si>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</si>
  <si>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</si>
  <si>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</si>
  <si>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</si>
  <si>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</si>
  <si>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</si>
  <si>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</si>
  <si>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</si>
  <si>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</si>
  <si>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</si>
  <si>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</si>
  <si>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</si>
  <si>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</si>
  <si>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</si>
  <si>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</si>
  <si>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</si>
  <si>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</si>
  <si>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</si>
  <si>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</si>
  <si>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</si>
  <si>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</si>
  <si>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</si>
  <si>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</si>
  <si>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</si>
  <si>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</si>
  <si>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</si>
  <si>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</si>
  <si>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</si>
  <si>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</si>
  <si>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</si>
  <si>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</si>
  <si>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</si>
  <si>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</si>
  <si>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</si>
  <si>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</si>
  <si>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</si>
  <si>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</si>
  <si>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</si>
  <si>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</si>
  <si>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</si>
  <si>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</si>
  <si>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</si>
  <si>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</si>
  <si>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</si>
  <si>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</si>
  <si>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</si>
  <si>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</si>
  <si>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</si>
  <si>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</si>
  <si>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</si>
  <si>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</si>
  <si>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</si>
  <si>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</si>
  <si>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</si>
  <si>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</si>
  <si>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</si>
  <si>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</si>
  <si>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</si>
  <si>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</si>
  <si>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</si>
  <si>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</si>
  <si>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</si>
  <si>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</si>
  <si>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</si>
  <si>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</si>
  <si>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</si>
  <si>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</si>
  <si>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</si>
  <si>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</si>
  <si>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</si>
  <si>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</si>
  <si>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</si>
  <si>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</si>
  <si>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</si>
  <si>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</si>
  <si>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</si>
  <si>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</si>
  <si>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</si>
  <si>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</si>
  <si>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</si>
  <si>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</si>
  <si>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</si>
  <si>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</si>
  <si>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</si>
  <si>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</si>
  <si>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</si>
  <si>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</si>
  <si>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</si>
  <si>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</si>
  <si>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</si>
  <si>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</si>
  <si>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</si>
  <si>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</si>
  <si>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</si>
  <si>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</si>
  <si>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</si>
  <si>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</si>
  <si>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</si>
  <si>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</si>
  <si>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</si>
  <si>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</si>
  <si>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</si>
  <si>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</si>
  <si>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</si>
  <si>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</si>
  <si>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</si>
  <si>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</si>
  <si>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</si>
  <si>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</si>
  <si>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</si>
  <si>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</si>
  <si>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</si>
  <si>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</si>
  <si>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</si>
  <si>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</si>
  <si>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</si>
  <si>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</si>
  <si>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</si>
  <si>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</si>
  <si>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</si>
  <si>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</si>
  <si>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</si>
  <si>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</si>
  <si>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</si>
  <si>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</si>
  <si>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</si>
  <si>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</si>
  <si>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</si>
  <si>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</si>
  <si>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</si>
  <si>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</si>
  <si>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</si>
  <si>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</si>
  <si>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</si>
  <si>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</si>
  <si>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</si>
  <si>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</si>
  <si>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</si>
  <si>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</si>
  <si>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</si>
  <si>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</si>
  <si>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</si>
  <si>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</si>
  <si>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</si>
  <si>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</si>
  <si>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</si>
  <si>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</si>
  <si>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</si>
  <si>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</si>
  <si>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</si>
  <si>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</si>
  <si>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</si>
  <si>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</si>
  <si>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</si>
  <si>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</si>
  <si>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</si>
  <si>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</si>
  <si>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</si>
  <si>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</si>
  <si>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</si>
  <si>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</si>
  <si>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</si>
  <si>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</si>
  <si>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</si>
  <si>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</si>
  <si>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</si>
  <si>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</si>
  <si>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</si>
  <si>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</si>
  <si>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</si>
  <si>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</si>
  <si>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</si>
  <si>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</si>
  <si>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</si>
  <si>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</si>
  <si>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</si>
  <si>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</si>
  <si>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</si>
  <si>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</si>
  <si>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</si>
  <si>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</si>
  <si>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</si>
  <si>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</si>
  <si>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</si>
  <si>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</si>
  <si>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</si>
  <si>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</si>
  <si>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</si>
  <si>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</si>
  <si>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</si>
  <si>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</si>
  <si>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</si>
  <si>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</si>
  <si>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</si>
  <si>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</si>
  <si>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</si>
  <si>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</si>
  <si>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</si>
  <si>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</si>
  <si>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</si>
  <si>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</si>
  <si>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</si>
  <si>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</si>
  <si>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</si>
  <si>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</si>
  <si>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</si>
  <si>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</si>
  <si>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</si>
  <si>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</si>
  <si>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</si>
  <si>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</si>
  <si>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</si>
  <si>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</si>
  <si>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</si>
  <si>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</si>
  <si>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</si>
  <si>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</si>
  <si>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</si>
  <si>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</si>
  <si>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</si>
  <si>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</si>
  <si>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</si>
  <si>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</si>
  <si>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</si>
  <si>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</si>
  <si>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</si>
  <si>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</si>
  <si>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</si>
  <si>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</si>
  <si>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</si>
  <si>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</si>
  <si>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</si>
  <si>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</si>
  <si>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</si>
  <si>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</si>
  <si>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</si>
  <si>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</si>
  <si>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</si>
  <si>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</si>
  <si>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</si>
  <si>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</si>
  <si>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</si>
  <si>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</si>
  <si>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</si>
  <si>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</si>
  <si>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</si>
  <si>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</si>
  <si>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</si>
  <si>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</si>
  <si>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</si>
  <si>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</si>
  <si>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</si>
  <si>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</si>
  <si>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</si>
  <si>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</si>
  <si>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</si>
  <si>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</si>
  <si>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</si>
  <si>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</si>
  <si>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</si>
  <si>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</si>
  <si>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</si>
  <si>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</si>
  <si>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</si>
  <si>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</si>
  <si>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</si>
  <si>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</si>
  <si>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</si>
  <si>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</si>
  <si>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</si>
  <si>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</si>
  <si>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</si>
  <si>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</si>
  <si>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</si>
  <si>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</si>
  <si>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</si>
  <si>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</si>
  <si>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</si>
  <si>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</si>
  <si>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</si>
  <si>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</si>
  <si>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</si>
  <si>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</si>
  <si>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</si>
  <si>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</si>
  <si>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</si>
  <si>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</si>
  <si>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</si>
  <si>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</si>
  <si>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</si>
  <si>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</si>
  <si>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</si>
  <si>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</si>
  <si>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</si>
  <si>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</si>
  <si>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</si>
  <si>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</si>
  <si>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</si>
  <si>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</si>
  <si>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</si>
  <si>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</si>
  <si>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</si>
  <si>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</si>
  <si>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</si>
  <si>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</si>
  <si>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</si>
  <si>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</si>
  <si>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</si>
  <si>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</si>
  <si>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</si>
  <si>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</si>
  <si>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</si>
  <si>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</si>
  <si>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</si>
  <si>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</si>
  <si>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</si>
  <si>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</si>
  <si>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</si>
  <si>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</si>
  <si>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</si>
  <si>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</si>
  <si>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</si>
  <si>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</si>
  <si>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</si>
  <si>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</si>
  <si>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</si>
  <si>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</si>
  <si>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</si>
  <si>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</si>
  <si>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</si>
  <si>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</si>
  <si>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</si>
  <si>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</si>
  <si>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</si>
  <si>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</si>
  <si>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</si>
  <si>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</si>
  <si>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</si>
  <si>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</si>
  <si>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</si>
  <si>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</si>
  <si>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</si>
  <si>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</si>
  <si>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</si>
  <si>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</si>
  <si>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</si>
  <si>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</si>
  <si>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</si>
  <si>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</si>
  <si>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</si>
  <si>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</si>
  <si>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</si>
  <si>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</si>
  <si>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</si>
  <si>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</si>
  <si>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</si>
  <si>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</si>
  <si>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</si>
  <si>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</si>
  <si>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</si>
  <si>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</si>
  <si>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</si>
  <si>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</si>
  <si>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</si>
  <si>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</si>
  <si>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</si>
  <si>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</si>
  <si>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</si>
  <si>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</si>
  <si>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</si>
  <si>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</si>
  <si>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</si>
  <si>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</si>
  <si>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</si>
  <si>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</si>
  <si>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</si>
  <si>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</si>
  <si>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</si>
  <si>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</si>
  <si>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</si>
  <si>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</si>
  <si>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</si>
  <si>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</si>
  <si>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</si>
  <si>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</si>
  <si>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</si>
  <si>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</si>
  <si>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</si>
  <si>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</si>
  <si>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</si>
  <si>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</si>
  <si>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</si>
  <si>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</si>
  <si>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</si>
  <si>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</si>
  <si>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</si>
  <si>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</si>
  <si>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</si>
  <si>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</si>
  <si>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</si>
  <si>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</si>
  <si>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</si>
  <si>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</si>
  <si>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</si>
  <si>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</si>
  <si>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</si>
  <si>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</si>
  <si>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</si>
  <si>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</si>
  <si>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</si>
  <si>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</si>
  <si>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</si>
  <si>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</si>
  <si>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</si>
  <si>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</si>
  <si>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</si>
  <si>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</si>
  <si>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</si>
  <si>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</si>
  <si>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</si>
  <si>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</si>
  <si>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</si>
  <si>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</si>
  <si>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</si>
  <si>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</si>
  <si>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</si>
  <si>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</si>
  <si>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</si>
  <si>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</si>
  <si>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</si>
  <si>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</si>
  <si>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</si>
  <si>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</si>
  <si>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</si>
  <si>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</si>
  <si>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</si>
  <si>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</si>
  <si>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</si>
  <si>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</si>
  <si>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</si>
  <si>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</si>
  <si>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</si>
  <si>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</si>
  <si>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</si>
  <si>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</si>
  <si>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</si>
  <si>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</si>
  <si>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</si>
  <si>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</si>
  <si>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</si>
  <si>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</si>
  <si>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</si>
  <si>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</si>
  <si>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</si>
  <si>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</si>
  <si>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</si>
  <si>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</si>
  <si>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</si>
  <si>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</si>
  <si>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</si>
  <si>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</si>
  <si>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</si>
  <si>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</si>
  <si>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</si>
  <si>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</si>
  <si>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</si>
  <si>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</si>
  <si>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</si>
  <si>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</si>
  <si>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</si>
  <si>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</si>
  <si>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</si>
  <si>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</si>
  <si>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</si>
  <si>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</si>
  <si>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</si>
  <si>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</si>
  <si>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</si>
  <si>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</si>
  <si>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</si>
  <si>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</si>
  <si>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</si>
  <si>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</si>
  <si>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</si>
  <si>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</si>
  <si>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</si>
  <si>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</si>
  <si>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</si>
  <si>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</si>
  <si>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</si>
  <si>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</si>
  <si>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</si>
  <si>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</si>
  <si>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</si>
  <si>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</si>
  <si>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</si>
  <si>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</si>
  <si>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</si>
  <si>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</si>
  <si>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</si>
  <si>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</si>
  <si>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</si>
  <si>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</si>
  <si>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</si>
  <si>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</si>
  <si>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</si>
  <si>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</si>
  <si>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</si>
  <si>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</si>
  <si>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</si>
  <si>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</si>
  <si>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</si>
  <si>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</si>
  <si>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</si>
  <si>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</si>
  <si>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</si>
  <si>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</si>
  <si>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</si>
  <si>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</si>
  <si>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</si>
  <si>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</si>
  <si>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</si>
  <si>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</si>
  <si>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</si>
  <si>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</si>
  <si>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</si>
  <si>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</si>
  <si>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</si>
  <si>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</si>
  <si>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</si>
  <si>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</si>
  <si>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</si>
  <si>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</si>
  <si>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</si>
  <si>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</si>
  <si>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</si>
  <si>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</si>
  <si>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</si>
  <si>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</si>
  <si>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</si>
  <si>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</si>
  <si>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</si>
  <si>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</si>
  <si>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</si>
  <si>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</si>
  <si>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</si>
  <si>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</si>
  <si>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</si>
  <si>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</si>
  <si>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</si>
  <si>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</si>
  <si>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</si>
  <si>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</si>
  <si>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</si>
  <si>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</si>
  <si>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</si>
  <si>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</si>
  <si>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</si>
  <si>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</si>
  <si>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</si>
  <si>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</si>
  <si>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</si>
  <si>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</si>
  <si>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</si>
  <si>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</si>
  <si>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</si>
  <si>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</si>
  <si>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</si>
  <si>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</si>
  <si>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</si>
  <si>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</si>
  <si>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</si>
  <si>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</si>
  <si>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</si>
  <si>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</si>
  <si>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</si>
  <si>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</si>
  <si>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</si>
  <si>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</si>
  <si>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</si>
  <si>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</si>
  <si>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</si>
  <si>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</si>
  <si>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</si>
  <si>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</si>
  <si>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</si>
  <si>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</si>
  <si>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</si>
  <si>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</si>
  <si>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</si>
  <si>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</si>
  <si>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</si>
  <si>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</si>
  <si>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</si>
  <si>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</si>
  <si>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</si>
  <si>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</si>
  <si>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</si>
  <si>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</si>
  <si>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</si>
  <si>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</si>
  <si>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</si>
  <si>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</si>
  <si>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</si>
  <si>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</si>
  <si>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</si>
  <si>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</si>
  <si>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</si>
  <si>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</si>
  <si>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</si>
  <si>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</si>
  <si>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</si>
  <si>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</si>
  <si>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</si>
  <si>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</si>
  <si>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</si>
  <si>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</si>
  <si>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</si>
  <si>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</si>
  <si>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</si>
  <si>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</si>
  <si>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</si>
  <si>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</si>
  <si>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</si>
  <si>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</si>
  <si>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</si>
  <si>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</si>
  <si>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</si>
  <si>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</si>
  <si>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</si>
  <si>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</si>
  <si>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</si>
  <si>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</si>
  <si>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</si>
  <si>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</si>
  <si>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</si>
  <si>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</si>
  <si>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</si>
  <si>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</si>
  <si>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</si>
  <si>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</si>
  <si>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</si>
  <si>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</si>
  <si>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</si>
  <si>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</si>
  <si>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</si>
  <si>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</si>
  <si>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</si>
  <si>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</si>
  <si>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</si>
  <si>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</si>
  <si>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</si>
  <si>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</si>
  <si>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</si>
  <si>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</si>
  <si>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</si>
  <si>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</si>
  <si>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</si>
  <si>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</si>
  <si>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</si>
  <si>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</si>
  <si>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</si>
  <si>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</si>
  <si>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</si>
  <si>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</si>
  <si>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</si>
  <si>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</si>
  <si>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</si>
  <si>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</si>
  <si>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</si>
  <si>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</si>
  <si>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</si>
  <si>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</si>
  <si>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</si>
  <si>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</si>
  <si>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</si>
  <si>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</si>
  <si>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</si>
  <si>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</si>
  <si>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</si>
  <si>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</si>
  <si>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</si>
  <si>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</si>
  <si>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</si>
  <si>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</si>
  <si>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</si>
  <si>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</si>
  <si>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</si>
  <si>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</si>
  <si>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</si>
  <si>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</si>
  <si>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</si>
  <si>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</si>
  <si>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</si>
  <si>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</si>
  <si>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</si>
  <si>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</si>
  <si>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</si>
  <si>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</si>
  <si>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</si>
  <si>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</si>
  <si>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</si>
  <si>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</si>
  <si>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</si>
  <si>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</si>
  <si>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</si>
  <si>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</si>
  <si>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</si>
  <si>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</si>
  <si>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</si>
  <si>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</si>
  <si>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</si>
  <si>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</si>
  <si>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</si>
  <si>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</si>
  <si>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</si>
  <si>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</si>
  <si>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</si>
  <si>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</si>
  <si>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</si>
  <si>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</si>
  <si>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</si>
  <si>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</si>
  <si>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</si>
  <si>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</si>
  <si>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</si>
  <si>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</si>
  <si>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</si>
  <si>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</si>
  <si>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</si>
  <si>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</si>
  <si>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</si>
  <si>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</si>
  <si>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</si>
  <si>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</si>
  <si>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</si>
  <si>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</si>
  <si>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</si>
  <si>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</si>
  <si>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</si>
  <si>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</si>
  <si>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</si>
  <si>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</si>
  <si>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</si>
  <si>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</si>
  <si>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</si>
  <si>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</si>
  <si>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</si>
  <si>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</si>
  <si>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</si>
  <si>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</si>
  <si>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</si>
  <si>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</si>
  <si>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</si>
  <si>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</si>
  <si>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</si>
  <si>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</si>
  <si>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</si>
  <si>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</si>
  <si>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</si>
  <si>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</si>
  <si>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</si>
  <si>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</si>
  <si>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</si>
  <si>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</si>
  <si>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</si>
  <si>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</si>
  <si>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</si>
  <si>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</si>
  <si>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</si>
  <si>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</si>
  <si>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</si>
  <si>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</si>
  <si>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</si>
  <si>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</si>
  <si>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</si>
  <si>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</si>
  <si>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</si>
  <si>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</si>
  <si>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</si>
  <si>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</si>
  <si>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</si>
  <si>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</si>
  <si>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</si>
  <si>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</si>
  <si>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</si>
  <si>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</si>
  <si>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</si>
  <si>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</si>
  <si>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</si>
  <si>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</si>
  <si>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</si>
  <si>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</si>
  <si>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</si>
  <si>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</si>
  <si>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</si>
  <si>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</si>
  <si>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</si>
  <si>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</si>
  <si>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</si>
  <si>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</si>
  <si>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</si>
  <si>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</si>
  <si>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</si>
  <si>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</si>
  <si>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</si>
  <si>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</si>
  <si>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</si>
  <si>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</si>
  <si>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</si>
  <si>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</si>
  <si>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</si>
  <si>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</si>
  <si>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</si>
  <si>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</si>
  <si>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</si>
  <si>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</si>
  <si>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</si>
  <si>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</si>
  <si>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</si>
  <si>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</si>
  <si>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</si>
  <si>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</si>
  <si>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</si>
  <si>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</si>
  <si>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</si>
  <si>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</si>
  <si>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</si>
  <si>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</si>
  <si>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</si>
  <si>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</si>
  <si>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</si>
  <si>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</si>
  <si>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</si>
  <si>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</si>
  <si>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</si>
  <si>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</si>
  <si>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</si>
  <si>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</si>
  <si>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</si>
  <si>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</si>
  <si>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</si>
  <si>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</si>
  <si>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</si>
  <si>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</si>
  <si>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</si>
  <si>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</si>
  <si>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</si>
  <si>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</si>
  <si>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</si>
  <si>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</si>
  <si>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</si>
  <si>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</si>
  <si>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</si>
  <si>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</si>
  <si>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</si>
  <si>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</si>
  <si>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</si>
  <si>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</si>
  <si>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</si>
  <si>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</si>
  <si>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</si>
  <si>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</si>
  <si>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</si>
  <si>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</si>
  <si>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</si>
  <si>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</si>
  <si>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</si>
  <si>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</si>
  <si>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</si>
  <si>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</si>
  <si>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</si>
  <si>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</si>
  <si>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</si>
  <si>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</si>
  <si>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</si>
  <si>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</si>
  <si>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</si>
  <si>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</si>
  <si>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</si>
  <si>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</si>
  <si>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</si>
  <si>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</si>
  <si>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</si>
  <si>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</si>
  <si>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</si>
  <si>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</si>
  <si>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</si>
  <si>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</si>
  <si>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</si>
  <si>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</si>
  <si>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</si>
  <si>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</si>
  <si>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</si>
  <si>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</si>
  <si>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</si>
  <si>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</si>
  <si>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</si>
  <si>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</si>
  <si>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</si>
  <si>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</si>
  <si>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</si>
  <si>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</si>
  <si>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</si>
  <si>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</si>
  <si>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</si>
  <si>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</si>
  <si>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</si>
  <si>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</si>
  <si>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</si>
  <si>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</si>
  <si>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</si>
  <si>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</si>
  <si>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</si>
  <si>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</si>
  <si>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</si>
  <si>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</si>
  <si>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</si>
  <si>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</si>
  <si>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</si>
  <si>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</si>
  <si>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</si>
  <si>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</si>
  <si>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</si>
  <si>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</si>
  <si>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</si>
  <si>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</si>
  <si>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</si>
  <si>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</si>
  <si>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</si>
  <si>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</si>
  <si>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</si>
  <si>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</si>
  <si>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</si>
  <si>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</si>
  <si>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</si>
  <si>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</si>
  <si>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</si>
  <si>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</si>
  <si>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</si>
  <si>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</si>
  <si>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</si>
  <si>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</si>
  <si>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</si>
  <si>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</si>
  <si>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</si>
  <si>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</si>
  <si>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</si>
  <si>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</si>
  <si>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</si>
  <si>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</si>
  <si>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</si>
  <si>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</si>
  <si>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</si>
  <si>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</si>
  <si>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</si>
  <si>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</si>
  <si>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</si>
  <si>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</si>
  <si>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</si>
  <si>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</si>
  <si>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</si>
  <si>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</si>
  <si>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</si>
  <si>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</si>
  <si>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</si>
  <si>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</si>
  <si>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</si>
  <si>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</si>
  <si>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</si>
  <si>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</si>
  <si>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</si>
  <si>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</si>
  <si>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</si>
  <si>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</si>
  <si>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</si>
  <si>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</si>
  <si>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</si>
  <si>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</si>
  <si>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</si>
  <si>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</si>
  <si>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</si>
  <si>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</si>
  <si>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</si>
  <si>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</si>
  <si>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</si>
  <si>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</si>
  <si>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</si>
  <si>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</si>
  <si>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</si>
  <si>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</si>
  <si>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</si>
  <si>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</si>
  <si>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</si>
  <si>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</si>
  <si>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</si>
  <si>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</si>
  <si>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</si>
  <si>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</si>
  <si>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</si>
  <si>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</si>
  <si>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</si>
  <si>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</si>
  <si>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</si>
  <si>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</si>
  <si>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</si>
  <si>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</si>
  <si>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</si>
  <si>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</si>
  <si>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</si>
  <si>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</si>
  <si>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</si>
  <si>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</si>
  <si>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</si>
  <si>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</si>
  <si>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</si>
  <si>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</si>
  <si>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</si>
  <si>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</si>
  <si>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</si>
  <si>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</si>
  <si>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</si>
  <si>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</si>
  <si>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</si>
  <si>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</si>
  <si>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</si>
  <si>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</si>
  <si>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</si>
  <si>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</si>
  <si>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</si>
  <si>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</si>
  <si>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</si>
  <si>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</si>
  <si>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</si>
  <si>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</si>
  <si>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</si>
  <si>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</si>
  <si>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</si>
  <si>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</si>
  <si>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</si>
  <si>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</si>
  <si>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</si>
  <si>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</si>
  <si>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</si>
  <si>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</si>
  <si>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</si>
  <si>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</si>
  <si>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</si>
  <si>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</si>
  <si>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</si>
  <si>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</si>
  <si>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</si>
  <si>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</si>
  <si>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</si>
  <si>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</si>
  <si>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</si>
  <si>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</si>
  <si>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</si>
  <si>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</si>
  <si>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</si>
  <si>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</si>
  <si>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</si>
  <si>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</si>
  <si>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</si>
  <si>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</si>
  <si>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</si>
  <si>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</si>
  <si>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</si>
  <si>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</si>
  <si>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</si>
  <si>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</si>
  <si>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</si>
  <si>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</si>
  <si>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</si>
  <si>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</si>
  <si>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</si>
  <si>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</si>
  <si>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</si>
  <si>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</si>
  <si>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</si>
  <si>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</si>
  <si>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</si>
  <si>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</si>
  <si>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</si>
  <si>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</si>
  <si>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</si>
  <si>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</si>
  <si>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</si>
  <si>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</si>
  <si>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</si>
  <si>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</si>
  <si>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</si>
  <si>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</si>
  <si>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</si>
  <si>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</si>
  <si>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</si>
  <si>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</si>
  <si>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</si>
  <si>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</si>
  <si>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</si>
  <si>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</si>
  <si>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</si>
  <si>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</si>
  <si>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</si>
  <si>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</si>
  <si>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</si>
  <si>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</si>
  <si>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</si>
  <si>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</si>
  <si>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</si>
  <si>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</si>
  <si>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</si>
  <si>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</si>
  <si>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</si>
  <si>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</si>
  <si>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</si>
  <si>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</si>
  <si>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</si>
  <si>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</si>
  <si>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</si>
  <si>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</si>
  <si>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</si>
  <si>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</si>
  <si>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</si>
  <si>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</si>
  <si>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</si>
  <si>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</si>
  <si>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</si>
  <si>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</si>
  <si>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</si>
  <si>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</si>
  <si>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</si>
  <si>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</si>
  <si>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</si>
  <si>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</si>
  <si>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</si>
  <si>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</si>
  <si>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</si>
  <si>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</si>
  <si>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</si>
  <si>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</si>
  <si>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</si>
  <si>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</si>
  <si>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</si>
  <si>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</si>
  <si>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</si>
  <si>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</si>
  <si>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</si>
  <si>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</si>
  <si>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</si>
  <si>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</si>
  <si>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</si>
  <si>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</si>
  <si>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</si>
  <si>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</si>
  <si>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</si>
  <si>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</si>
  <si>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</si>
  <si>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</si>
  <si>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</si>
  <si>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</si>
  <si>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</si>
  <si>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</si>
  <si>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</si>
  <si>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</si>
  <si>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</si>
  <si>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</si>
  <si>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</si>
  <si>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</si>
  <si>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</si>
  <si>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</si>
  <si>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</si>
  <si>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</si>
  <si>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</si>
  <si>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</si>
  <si>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</si>
  <si>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</si>
  <si>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</si>
  <si>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</si>
  <si>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</si>
  <si>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</si>
  <si>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</si>
  <si>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</si>
  <si>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</si>
  <si>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</si>
  <si>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</si>
  <si>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</si>
  <si>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</si>
  <si>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</si>
  <si>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</si>
  <si>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</si>
  <si>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</si>
  <si>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</si>
  <si>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</si>
  <si>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</si>
  <si>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</si>
  <si>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</si>
  <si>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</si>
  <si>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</si>
  <si>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</si>
  <si>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</si>
  <si>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</si>
  <si>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</si>
  <si>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</si>
  <si>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</si>
  <si>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</si>
  <si>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</si>
  <si>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</si>
  <si>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</si>
  <si>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</si>
  <si>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</si>
  <si>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</si>
  <si>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</si>
  <si>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</si>
  <si>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</si>
  <si>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</si>
  <si>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</si>
  <si>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</si>
  <si>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</si>
  <si>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</si>
  <si>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</si>
  <si>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</si>
  <si>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</si>
  <si>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</si>
  <si>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</si>
  <si>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</si>
  <si>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</si>
  <si>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</si>
  <si>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</si>
  <si>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</si>
  <si>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</si>
  <si>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</si>
  <si>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</si>
  <si>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</si>
  <si>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</si>
  <si>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</si>
  <si>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</si>
  <si>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</si>
  <si>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</si>
  <si>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</si>
  <si>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</si>
  <si>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</si>
  <si>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</si>
  <si>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</si>
  <si>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</si>
  <si>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</si>
  <si>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</si>
  <si>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</si>
  <si>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</si>
  <si>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</si>
  <si>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</si>
  <si>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</si>
  <si>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</si>
  <si>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</si>
  <si>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</si>
  <si>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</si>
  <si>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</si>
  <si>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</si>
  <si>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</si>
  <si>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</si>
  <si>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</si>
  <si>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</si>
  <si>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</si>
  <si>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</si>
  <si>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</si>
  <si>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</si>
  <si>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</si>
  <si>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</si>
  <si>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</si>
  <si>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</si>
  <si>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</si>
  <si>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</si>
  <si>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</si>
  <si>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</si>
  <si>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</si>
  <si>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</si>
  <si>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</si>
  <si>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</si>
  <si>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</si>
  <si>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</si>
  <si>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</si>
  <si>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</si>
  <si>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</si>
  <si>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</si>
  <si>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</si>
  <si>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</si>
  <si>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</si>
  <si>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</si>
  <si>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</si>
  <si>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</si>
  <si>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</si>
  <si>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</si>
  <si>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</si>
  <si>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</si>
  <si>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</si>
  <si>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</si>
  <si>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</si>
  <si>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</si>
  <si>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</si>
  <si>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</si>
  <si>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</si>
  <si>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</si>
  <si>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</si>
  <si>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</si>
  <si>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</si>
  <si>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</si>
  <si>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</si>
  <si>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</si>
  <si>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</si>
  <si>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</si>
  <si>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</si>
  <si>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</si>
  <si>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</si>
  <si>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</si>
  <si>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</si>
  <si>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</si>
  <si>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</si>
  <si>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</si>
  <si>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</si>
  <si>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</si>
  <si>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</si>
  <si>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</si>
  <si>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</si>
  <si>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</si>
  <si>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</si>
  <si>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</si>
  <si>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</si>
  <si>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</si>
  <si>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</si>
  <si>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</si>
  <si>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</si>
  <si>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</si>
  <si>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</si>
  <si>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</si>
  <si>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</si>
  <si>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</si>
  <si>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</si>
  <si>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</si>
  <si>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</si>
  <si>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</si>
  <si>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</si>
  <si>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</si>
  <si>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</si>
  <si>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</si>
  <si>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</si>
  <si>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</si>
  <si>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</si>
  <si>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</si>
  <si>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</si>
  <si>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</si>
  <si>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</si>
  <si>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</si>
  <si>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</si>
  <si>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</si>
  <si>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</si>
  <si>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</si>
  <si>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</si>
  <si>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</si>
  <si>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</si>
  <si>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</si>
  <si>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</si>
  <si>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</si>
  <si>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</si>
  <si>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</si>
  <si>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</si>
  <si>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</si>
  <si>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</si>
  <si>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</si>
  <si>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</si>
  <si>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</si>
  <si>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</si>
  <si>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</si>
  <si>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</si>
  <si>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</si>
  <si>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</si>
  <si>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</si>
  <si>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</si>
  <si>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</si>
  <si>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</si>
  <si>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</si>
  <si>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</si>
  <si>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</si>
  <si>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</si>
  <si>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</si>
  <si>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</si>
  <si>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</si>
  <si>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</si>
  <si>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</si>
  <si>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</si>
  <si>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</si>
  <si>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</si>
  <si>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</si>
  <si>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</si>
  <si>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</si>
  <si>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</si>
  <si>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</si>
  <si>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</si>
  <si>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</si>
  <si>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</si>
  <si>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</si>
  <si>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</si>
  <si>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</si>
  <si>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</si>
  <si>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</si>
  <si>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</si>
  <si>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</si>
  <si>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</si>
  <si>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</si>
  <si>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</si>
  <si>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</si>
  <si>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</si>
  <si>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</si>
  <si>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</si>
  <si>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</si>
  <si>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</si>
  <si>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</si>
  <si>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</si>
  <si>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</si>
  <si>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</si>
  <si>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</si>
  <si>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</si>
  <si>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</si>
  <si>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</si>
  <si>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</si>
  <si>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</si>
  <si>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</si>
  <si>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</si>
  <si>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</si>
  <si>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</si>
  <si>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</si>
  <si>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</si>
  <si>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</si>
  <si>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</si>
  <si>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</si>
  <si>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</si>
  <si>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</si>
  <si>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</si>
  <si>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</si>
  <si>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</si>
  <si>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</si>
  <si>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</si>
  <si>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</si>
  <si>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</si>
  <si>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</si>
  <si>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</si>
  <si>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</si>
  <si>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</si>
  <si>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</si>
  <si>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</si>
  <si>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</si>
  <si>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</si>
  <si>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</si>
  <si>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</si>
  <si>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</si>
  <si>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</si>
  <si>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</si>
  <si>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</si>
  <si>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</si>
  <si>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</si>
  <si>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</si>
  <si>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</si>
  <si>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</si>
  <si>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</si>
  <si>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</si>
  <si>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</si>
  <si>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</si>
  <si>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</si>
  <si>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</si>
  <si>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</si>
  <si>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</si>
  <si>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</si>
  <si>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</si>
  <si>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</si>
  <si>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</si>
  <si>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</si>
  <si>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</si>
  <si>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</si>
  <si>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</si>
  <si>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</si>
  <si>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</si>
  <si>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</si>
  <si>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</si>
  <si>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</si>
  <si>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</si>
  <si>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</si>
  <si>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</si>
  <si>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</si>
  <si>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</si>
  <si>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</si>
  <si>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</si>
  <si>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</si>
  <si>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</si>
  <si>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</si>
  <si>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</si>
  <si>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</si>
  <si>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</si>
  <si>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</si>
  <si>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</si>
  <si>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</si>
  <si>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</si>
  <si>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</si>
  <si>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</si>
  <si>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</si>
  <si>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</si>
  <si>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</si>
  <si>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</si>
  <si>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</si>
  <si>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</si>
  <si>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</si>
  <si>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</si>
  <si>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</si>
  <si>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</si>
  <si>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</si>
  <si>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</si>
  <si>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</si>
  <si>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</si>
  <si>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</si>
  <si>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</si>
  <si>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</si>
  <si>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</si>
  <si>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</si>
  <si>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</si>
  <si>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</si>
  <si>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</si>
  <si>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</si>
  <si>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</si>
  <si>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</si>
  <si>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</si>
  <si>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</si>
  <si>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</si>
  <si>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</si>
  <si>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</si>
  <si>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</si>
  <si>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</si>
  <si>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</si>
  <si>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</si>
  <si>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</si>
  <si>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</si>
  <si>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</si>
  <si>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</si>
  <si>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</si>
  <si>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</si>
  <si>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</si>
  <si>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</si>
  <si>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</si>
  <si>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</si>
  <si>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</si>
  <si>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</si>
  <si>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</si>
  <si>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</si>
  <si>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</si>
  <si>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</si>
  <si>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</si>
  <si>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</si>
  <si>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</si>
  <si>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</si>
  <si>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</si>
  <si>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</si>
  <si>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</si>
  <si>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</si>
  <si>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</si>
  <si>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</si>
  <si>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</si>
  <si>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</si>
  <si>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</si>
  <si>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</si>
  <si>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</si>
  <si>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</si>
  <si>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</si>
  <si>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</si>
  <si>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</si>
  <si>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</si>
  <si>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</si>
  <si>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</si>
  <si>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</si>
  <si>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</si>
  <si>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</si>
  <si>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</si>
  <si>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</si>
  <si>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</si>
  <si>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</si>
  <si>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</si>
  <si>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</si>
  <si>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</si>
  <si>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</si>
  <si>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</si>
  <si>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</si>
  <si>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</si>
  <si>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</si>
  <si>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</si>
  <si>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</si>
  <si>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</si>
  <si>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</si>
  <si>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</si>
  <si>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</si>
  <si>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</si>
  <si>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</si>
  <si>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</si>
  <si>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</si>
  <si>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</si>
  <si>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</si>
  <si>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</si>
  <si>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</si>
  <si>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</si>
  <si>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</si>
  <si>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</si>
  <si>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</si>
  <si>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</si>
  <si>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</si>
  <si>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</si>
  <si>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</si>
  <si>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</si>
  <si>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</si>
  <si>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</si>
  <si>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</si>
  <si>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</si>
  <si>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</si>
  <si>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</si>
  <si>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</si>
  <si>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</si>
  <si>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</si>
  <si>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</si>
  <si>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</si>
  <si>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</si>
  <si>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</si>
  <si>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</si>
  <si>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</si>
  <si>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</si>
  <si>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</si>
  <si>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</si>
  <si>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</si>
  <si>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</si>
  <si>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</si>
  <si>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</si>
  <si>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</si>
  <si>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</si>
  <si>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</si>
  <si>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</si>
  <si>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</si>
  <si>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</si>
  <si>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</si>
  <si>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</si>
  <si>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</si>
  <si>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</si>
  <si>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</si>
  <si>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</si>
  <si>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</si>
  <si>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</si>
  <si>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</si>
  <si>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</si>
  <si>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</si>
  <si>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</si>
  <si>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</si>
  <si>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</si>
  <si>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</si>
  <si>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</si>
  <si>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</si>
  <si>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</si>
  <si>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</si>
  <si>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</si>
  <si>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</si>
  <si>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</si>
  <si>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</si>
  <si>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</si>
  <si>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</si>
  <si>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</si>
  <si>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</si>
  <si>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</si>
  <si>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</si>
  <si>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</si>
  <si>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</si>
  <si>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</si>
  <si>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</si>
  <si>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</si>
  <si>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</si>
  <si>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</si>
  <si>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</si>
  <si>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</si>
  <si>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</si>
  <si>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</si>
  <si>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</si>
  <si>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</si>
  <si>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</si>
  <si>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</si>
  <si>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</si>
  <si>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</si>
  <si>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</si>
  <si>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</si>
  <si>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</si>
  <si>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</si>
  <si>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</si>
  <si>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</si>
  <si>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</si>
  <si>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</si>
  <si>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</si>
  <si>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</si>
  <si>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</si>
  <si>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</si>
  <si>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</si>
  <si>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</si>
  <si>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</si>
  <si>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</si>
  <si>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</si>
  <si>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</si>
  <si>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</si>
  <si>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</si>
  <si>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</si>
  <si>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</si>
  <si>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</si>
  <si>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</si>
  <si>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</si>
  <si>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</si>
  <si>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</si>
  <si>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</si>
  <si>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</si>
  <si>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</si>
  <si>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</si>
  <si>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</si>
  <si>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</si>
  <si>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</si>
  <si>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</si>
  <si>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</si>
  <si>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</si>
  <si>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</si>
  <si>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</si>
  <si>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</si>
  <si>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</si>
  <si>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</si>
  <si>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</si>
  <si>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</si>
  <si>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</si>
  <si>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</si>
  <si>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</si>
  <si>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</si>
  <si>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</si>
  <si>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</si>
  <si>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</si>
  <si>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</si>
  <si>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</si>
  <si>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</si>
  <si>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</si>
  <si>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</si>
  <si>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</si>
  <si>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</si>
  <si>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</si>
  <si>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</si>
  <si>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</si>
  <si>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</si>
  <si>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</si>
  <si>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</si>
  <si>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</si>
  <si>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</si>
  <si>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</si>
  <si>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</si>
  <si>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</si>
  <si>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</si>
  <si>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</si>
  <si>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</si>
  <si>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</si>
  <si>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</si>
  <si>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</si>
  <si>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</si>
  <si>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</si>
  <si>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</si>
  <si>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</si>
  <si>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</si>
  <si>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</si>
  <si>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</si>
  <si>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</si>
  <si>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</si>
  <si>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</si>
  <si>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</si>
  <si>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</si>
  <si>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</si>
  <si>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</si>
  <si>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</si>
  <si>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</si>
  <si>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</si>
  <si>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</si>
  <si>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</si>
  <si>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</si>
  <si>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</si>
  <si>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</si>
  <si>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</si>
  <si>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</si>
  <si>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</si>
  <si>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</si>
  <si>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</si>
  <si>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</si>
  <si>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</si>
  <si>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</si>
  <si>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</si>
  <si>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</si>
  <si>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</si>
  <si>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</si>
  <si>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</si>
  <si>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</si>
  <si>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</si>
  <si>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</si>
  <si>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</si>
  <si>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</si>
  <si>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</si>
  <si>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</si>
  <si>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</si>
  <si>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</si>
  <si>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</si>
  <si>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</si>
  <si>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</si>
  <si>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</si>
  <si>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</si>
  <si>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</si>
  <si>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</si>
  <si>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</si>
  <si>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</si>
  <si>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</si>
  <si>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</si>
  <si>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</si>
  <si>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</si>
  <si>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</si>
  <si>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</si>
  <si>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</si>
  <si>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</si>
  <si>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</si>
  <si>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</si>
  <si>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</si>
  <si>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</si>
  <si>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</si>
  <si>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</si>
  <si>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</si>
  <si>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</si>
  <si>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</si>
  <si>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</si>
  <si>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</si>
  <si>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</si>
  <si>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</si>
  <si>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</si>
  <si>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</si>
  <si>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</si>
  <si>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</si>
  <si>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</si>
  <si>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</si>
  <si>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</si>
  <si>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</si>
  <si>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</si>
  <si>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</si>
  <si>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</si>
  <si>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</si>
  <si>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</si>
  <si>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</si>
  <si>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</si>
  <si>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</si>
  <si>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</si>
  <si>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</si>
  <si>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</si>
  <si>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</si>
  <si>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</si>
  <si>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</si>
  <si>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</si>
  <si>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</si>
  <si>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</si>
  <si>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</si>
  <si>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</si>
  <si>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</si>
  <si>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</si>
  <si>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</si>
  <si>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</si>
  <si>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</si>
  <si>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</si>
  <si>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</si>
  <si>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</si>
  <si>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</si>
  <si>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</si>
  <si>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</si>
  <si>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</si>
  <si>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</si>
  <si>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</si>
  <si>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</si>
  <si>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</si>
  <si>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</si>
  <si>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</si>
  <si>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</si>
  <si>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</si>
  <si>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</si>
  <si>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</si>
  <si>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</si>
  <si>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</si>
  <si>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</si>
  <si>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</si>
  <si>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</si>
  <si>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</si>
  <si>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</si>
  <si>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</si>
  <si>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</si>
  <si>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</si>
  <si>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</si>
  <si>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</si>
  <si>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</si>
  <si>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</si>
  <si>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</si>
  <si>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</si>
  <si>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</si>
  <si>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</si>
  <si>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</si>
  <si>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</si>
  <si>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</si>
  <si>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</si>
  <si>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</si>
  <si>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</si>
  <si>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</si>
  <si>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</si>
  <si>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</si>
  <si>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</si>
  <si>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</si>
  <si>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</si>
  <si>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</si>
  <si>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</si>
  <si>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</si>
  <si>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</si>
  <si>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</si>
  <si>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</si>
  <si>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</si>
  <si>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</si>
  <si>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</si>
  <si>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</si>
  <si>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</si>
  <si>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</si>
  <si>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</si>
  <si>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</si>
  <si>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</si>
  <si>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</si>
  <si>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</si>
  <si>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</si>
  <si>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</si>
  <si>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</si>
  <si>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</si>
  <si>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</si>
  <si>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</si>
  <si>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</si>
  <si>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</si>
  <si>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</si>
  <si>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</si>
  <si>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</si>
  <si>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</si>
  <si>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</si>
  <si>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</si>
  <si>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</si>
  <si>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</si>
  <si>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</si>
  <si>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</si>
  <si>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</si>
  <si>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</si>
  <si>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</si>
  <si>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</si>
  <si>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</si>
  <si>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</si>
  <si>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</si>
  <si>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</si>
  <si>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</si>
  <si>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</si>
  <si>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</si>
  <si>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</si>
  <si>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</si>
  <si>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</si>
  <si>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</si>
  <si>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</si>
  <si>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</si>
  <si>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</si>
  <si>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</si>
  <si>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</si>
  <si>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</si>
  <si>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</si>
  <si>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</si>
  <si>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</si>
  <si>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</si>
  <si>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</si>
  <si>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</si>
  <si>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</si>
  <si>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</si>
  <si>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</si>
  <si>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</si>
  <si>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</si>
  <si>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</si>
  <si>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</si>
  <si>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</si>
  <si>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</si>
  <si>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</si>
  <si>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</si>
  <si>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</si>
  <si>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</si>
  <si>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</si>
  <si>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</si>
  <si>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</si>
  <si>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</si>
  <si>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</si>
  <si>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</si>
  <si>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</si>
  <si>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</si>
  <si>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</si>
  <si>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</si>
  <si>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</si>
  <si>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</si>
  <si>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</si>
  <si>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</si>
  <si>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</si>
  <si>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</si>
  <si>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</si>
  <si>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</si>
  <si>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</si>
  <si>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</si>
  <si>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</si>
  <si>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</si>
  <si>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</si>
  <si>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</si>
  <si>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</si>
  <si>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</si>
  <si>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</si>
  <si>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</si>
  <si>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</si>
  <si>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</si>
  <si>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</si>
  <si>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</si>
  <si>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</si>
  <si>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</si>
  <si>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</si>
  <si>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</si>
  <si>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</si>
  <si>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</si>
  <si>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</si>
  <si>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</si>
  <si>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</si>
  <si>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</si>
  <si>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</si>
  <si>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</si>
  <si>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</si>
  <si>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</si>
  <si>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</si>
  <si>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</si>
  <si>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</si>
  <si>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</si>
  <si>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</si>
  <si>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</si>
  <si>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</si>
  <si>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</si>
  <si>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</si>
  <si>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</si>
  <si>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</si>
  <si>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</si>
  <si>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</si>
  <si>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</si>
  <si>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</si>
  <si>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</si>
  <si>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</si>
  <si>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</si>
  <si>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</si>
  <si>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</si>
  <si>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</si>
  <si>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</si>
  <si>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</si>
  <si>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</si>
  <si>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</si>
  <si>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</si>
  <si>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</si>
  <si>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</si>
  <si>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</si>
  <si>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</si>
  <si>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</si>
  <si>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</si>
  <si>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</si>
  <si>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</si>
  <si>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</si>
  <si>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</si>
  <si>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</si>
  <si>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</si>
  <si>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</si>
  <si>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</si>
  <si>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</si>
  <si>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</si>
  <si>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</si>
  <si>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</si>
  <si>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</si>
  <si>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</si>
  <si>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</si>
  <si>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</si>
  <si>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</si>
  <si>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</si>
  <si>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</si>
  <si>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</si>
  <si>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</si>
  <si>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</si>
  <si>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</si>
  <si>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</si>
  <si>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</si>
  <si>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</si>
  <si>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</si>
  <si>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</si>
  <si>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</si>
  <si>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</si>
  <si>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</si>
  <si>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</si>
  <si>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</si>
  <si>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</si>
  <si>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</si>
  <si>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</si>
  <si>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</si>
  <si>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</si>
  <si>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</si>
  <si>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</si>
  <si>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</si>
  <si>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</si>
  <si>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</si>
  <si>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</si>
  <si>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</si>
  <si>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</si>
  <si>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</si>
  <si>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</si>
  <si>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</si>
  <si>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</si>
  <si>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</si>
  <si>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</si>
  <si>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</si>
  <si>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</si>
  <si>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</si>
  <si>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</si>
  <si>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</si>
  <si>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</si>
  <si>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</si>
  <si>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</si>
  <si>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</si>
  <si>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</si>
  <si>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</si>
  <si>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</si>
  <si>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</si>
  <si>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</si>
  <si>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</si>
  <si>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</si>
  <si>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</si>
  <si>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</si>
  <si>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</si>
  <si>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</si>
  <si>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</si>
  <si>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</si>
  <si>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</si>
  <si>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</si>
  <si>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</si>
  <si>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</si>
  <si>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</si>
  <si>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</si>
  <si>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</si>
  <si>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</si>
  <si>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</si>
  <si>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</si>
  <si>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</si>
  <si>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</si>
  <si>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</si>
  <si>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</si>
  <si>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</si>
  <si>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</si>
  <si>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</si>
  <si>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</si>
  <si>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</si>
  <si>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</si>
  <si>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</si>
  <si>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</si>
  <si>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</si>
  <si>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</si>
  <si>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</si>
  <si>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</si>
  <si>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</si>
  <si>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</si>
  <si>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</si>
  <si>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</si>
  <si>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</si>
  <si>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</si>
  <si>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</si>
  <si>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</si>
  <si>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</si>
  <si>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</si>
  <si>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</si>
  <si>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</si>
  <si>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</si>
  <si>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</si>
  <si>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</si>
  <si>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</si>
  <si>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</si>
  <si>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</si>
  <si>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</si>
  <si>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</si>
  <si>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</si>
  <si>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</si>
  <si>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</si>
  <si>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</si>
  <si>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</si>
  <si>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</si>
  <si>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</si>
  <si>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</si>
  <si>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</si>
  <si>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</si>
  <si>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</si>
  <si>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</si>
  <si>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</si>
  <si>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</si>
  <si>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</si>
  <si>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</si>
  <si>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</si>
  <si>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</si>
  <si>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</si>
  <si>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</si>
  <si>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</si>
  <si>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</si>
  <si>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</si>
  <si>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</si>
  <si>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</si>
  <si>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</si>
  <si>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</si>
  <si>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</si>
  <si>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</si>
  <si>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</si>
  <si>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</si>
  <si>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</si>
  <si>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</si>
  <si>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</si>
  <si>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</si>
  <si>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</si>
  <si>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</si>
  <si>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</si>
  <si>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</si>
  <si>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</si>
  <si>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</si>
  <si>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</si>
  <si>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</si>
  <si>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</si>
  <si>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</si>
  <si>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</si>
  <si>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</si>
  <si>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</si>
  <si>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</si>
  <si>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</si>
  <si>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</si>
  <si>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</si>
  <si>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</si>
  <si>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</si>
  <si>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</si>
  <si>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</si>
  <si>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</si>
  <si>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</si>
  <si>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</si>
  <si>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</si>
  <si>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</si>
  <si>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</si>
  <si>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</si>
  <si>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</si>
  <si>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</si>
  <si>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</si>
  <si>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</si>
  <si>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</si>
  <si>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</si>
  <si>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</si>
  <si>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</si>
  <si>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</si>
  <si>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</si>
  <si>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</si>
  <si>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</si>
  <si>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</si>
  <si>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</si>
  <si>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</si>
  <si>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</si>
  <si>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</si>
  <si>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</si>
  <si>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</si>
  <si>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</si>
  <si>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</si>
  <si>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</si>
  <si>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</si>
  <si>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</si>
  <si>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</si>
  <si>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</si>
  <si>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</si>
  <si>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</si>
  <si>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</si>
  <si>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</si>
  <si>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</si>
  <si>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</si>
  <si>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</si>
  <si>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</si>
  <si>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</si>
  <si>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</si>
  <si>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</si>
  <si>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</si>
  <si>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</si>
  <si>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</si>
  <si>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</si>
  <si>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</si>
  <si>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</si>
  <si>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</si>
  <si>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</si>
  <si>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</si>
  <si>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</si>
  <si>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</si>
  <si>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</si>
  <si>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</si>
  <si>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</si>
  <si>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</si>
  <si>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</si>
  <si>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</si>
  <si>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</si>
  <si>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</si>
  <si>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</si>
  <si>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</si>
  <si>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</si>
  <si>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</si>
  <si>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</si>
  <si>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</si>
  <si>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</si>
  <si>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</si>
  <si>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</si>
  <si>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</si>
  <si>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</si>
  <si>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</si>
  <si>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</si>
  <si>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</si>
  <si>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</si>
  <si>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</si>
  <si>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</si>
  <si>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</si>
  <si>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</si>
  <si>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</si>
  <si>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</si>
  <si>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</si>
  <si>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</si>
  <si>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</si>
  <si>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</si>
  <si>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</si>
  <si>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</si>
  <si>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</si>
  <si>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</si>
  <si>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</si>
  <si>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</si>
  <si>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</si>
  <si>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</si>
  <si>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</si>
  <si>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</si>
  <si>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</si>
  <si>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</si>
  <si>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</si>
  <si>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</si>
  <si>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</si>
  <si>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</si>
  <si>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</si>
  <si>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</si>
  <si>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</si>
  <si>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</si>
  <si>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</si>
  <si>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</si>
  <si>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</si>
  <si>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</si>
  <si>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</si>
  <si>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</si>
  <si>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</si>
  <si>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</si>
  <si>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</si>
  <si>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</si>
  <si>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</si>
  <si>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</si>
  <si>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</si>
  <si>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</si>
  <si>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</si>
  <si>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</si>
  <si>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</si>
  <si>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</si>
  <si>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</si>
  <si>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</si>
  <si>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</si>
  <si>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</si>
  <si>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</si>
  <si>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</si>
  <si>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</si>
  <si>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</si>
  <si>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</si>
  <si>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</si>
  <si>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</si>
  <si>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</si>
  <si>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</si>
  <si>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</si>
  <si>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</si>
  <si>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</si>
  <si>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</si>
  <si>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</si>
  <si>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</si>
  <si>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</si>
  <si>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</si>
  <si>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</si>
  <si>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</si>
  <si>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</si>
  <si>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</si>
  <si>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</si>
  <si>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</si>
  <si>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</si>
  <si>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</si>
  <si>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</si>
  <si>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</si>
  <si>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</si>
  <si>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</si>
  <si>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</si>
  <si>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</si>
  <si>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</si>
  <si>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</si>
  <si>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</si>
  <si>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</si>
  <si>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</si>
  <si>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</si>
  <si>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</si>
  <si>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</si>
  <si>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</si>
  <si>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</si>
  <si>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</si>
  <si>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</si>
  <si>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</si>
  <si>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</si>
  <si>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</si>
  <si>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</si>
  <si>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</si>
  <si>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</si>
  <si>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</si>
  <si>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</si>
  <si>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</si>
  <si>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</si>
  <si>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</si>
  <si>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</si>
  <si>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</si>
  <si>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</si>
  <si>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</si>
  <si>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</si>
  <si>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</si>
  <si>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</si>
  <si>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</si>
  <si>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</si>
  <si>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</si>
  <si>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</si>
  <si>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</si>
  <si>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</si>
  <si>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</si>
  <si>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</si>
  <si>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</si>
  <si>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</si>
  <si>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</si>
  <si>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</si>
  <si>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</si>
  <si>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</si>
  <si>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</si>
  <si>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</si>
  <si>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</si>
  <si>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</si>
  <si>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</si>
  <si>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</si>
  <si>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</si>
  <si>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</si>
  <si>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</si>
  <si>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</si>
  <si>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</si>
  <si>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</si>
  <si>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</si>
  <si>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</si>
  <si>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</si>
  <si>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</si>
  <si>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</si>
  <si>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</si>
  <si>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</si>
  <si>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</si>
  <si>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</si>
  <si>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</si>
  <si>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</si>
  <si>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</si>
  <si>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</si>
  <si>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</si>
  <si>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</si>
  <si>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</si>
  <si>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</si>
  <si>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</si>
  <si>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</si>
  <si>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</si>
  <si>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</si>
  <si>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</si>
  <si>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</si>
  <si>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</si>
  <si>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</si>
  <si>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</si>
  <si>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</si>
  <si>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</si>
  <si>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</si>
  <si>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</si>
  <si>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</si>
  <si>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</si>
  <si>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</si>
  <si>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</si>
  <si>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</si>
  <si>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</si>
  <si>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</si>
  <si>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</si>
  <si>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</si>
  <si>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</si>
  <si>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</si>
  <si>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</si>
  <si>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</si>
  <si>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</si>
  <si>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</si>
  <si>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</si>
  <si>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</si>
  <si>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</si>
  <si>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</si>
  <si>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</si>
  <si>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</si>
  <si>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</si>
  <si>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</si>
  <si>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</si>
  <si>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</si>
  <si>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</si>
  <si>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</si>
  <si>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</si>
  <si>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</si>
  <si>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</si>
  <si>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</si>
  <si>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</si>
  <si>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</si>
  <si>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</si>
  <si>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</si>
  <si>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</si>
  <si>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</si>
  <si>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</si>
  <si>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</si>
  <si>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</si>
  <si>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</si>
  <si>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</si>
  <si>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</si>
  <si>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</si>
  <si>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</si>
  <si>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</si>
  <si>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</si>
  <si>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</si>
  <si>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</si>
  <si>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</si>
  <si>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</si>
  <si>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</si>
  <si>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</si>
  <si>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</si>
  <si>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</si>
  <si>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</si>
  <si>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</si>
  <si>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</si>
  <si>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</si>
  <si>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</si>
  <si>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</si>
  <si>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</si>
  <si>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</si>
  <si>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</si>
  <si>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</si>
  <si>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</si>
  <si>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</si>
  <si>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</si>
  <si>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</si>
  <si>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</si>
  <si>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</si>
  <si>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</si>
  <si>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</si>
  <si>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</si>
  <si>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</si>
  <si>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</si>
  <si>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</si>
  <si>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</si>
  <si>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</si>
  <si>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</si>
  <si>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</si>
  <si>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</si>
  <si>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</si>
  <si>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</si>
  <si>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</si>
  <si>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</si>
  <si>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</si>
  <si>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</si>
  <si>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</si>
  <si>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</si>
  <si>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</si>
  <si>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</si>
  <si>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</si>
  <si>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</si>
  <si>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</si>
  <si>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</si>
  <si>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</si>
  <si>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</si>
  <si>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</si>
  <si>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</si>
  <si>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</si>
  <si>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</si>
  <si>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</si>
  <si>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</si>
  <si>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</si>
  <si>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</si>
  <si>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</si>
  <si>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</si>
  <si>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</si>
  <si>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</si>
  <si>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</si>
  <si>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</si>
  <si>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</si>
  <si>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</si>
  <si>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</si>
  <si>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</si>
  <si>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</si>
  <si>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</si>
  <si>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</si>
  <si>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</si>
  <si>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</si>
  <si>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</si>
  <si>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</si>
  <si>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</si>
  <si>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</si>
  <si>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</si>
  <si>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</si>
  <si>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</si>
  <si>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</si>
  <si>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</si>
  <si>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</si>
  <si>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</si>
  <si>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</si>
  <si>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</si>
  <si>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</si>
  <si>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</si>
  <si>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</si>
  <si>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</si>
  <si>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</si>
  <si>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</si>
  <si>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</si>
  <si>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</si>
  <si>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</si>
  <si>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</si>
  <si>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</si>
  <si>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</si>
  <si>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</si>
  <si>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</si>
  <si>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</si>
  <si>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</si>
  <si>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</si>
  <si>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</si>
  <si>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</si>
  <si>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</si>
  <si>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</si>
  <si>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</si>
  <si>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</si>
  <si>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</si>
  <si>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</si>
  <si>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</si>
  <si>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</si>
  <si>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</si>
  <si>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</si>
  <si>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</si>
  <si>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</si>
  <si>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</si>
  <si>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</si>
  <si>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</si>
  <si>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</si>
  <si>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</si>
  <si>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</si>
  <si>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</si>
  <si>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</si>
  <si>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</si>
  <si>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</si>
  <si>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</si>
  <si>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</si>
  <si>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</si>
  <si>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</si>
  <si>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</si>
  <si>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</si>
  <si>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</si>
  <si>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</si>
  <si>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</si>
  <si>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</si>
  <si>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</si>
  <si>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</si>
  <si>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</si>
  <si>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</si>
  <si>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</si>
  <si>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</si>
  <si>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</si>
  <si>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</si>
  <si>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</si>
  <si>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</si>
  <si>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</si>
  <si>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</si>
  <si>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</si>
  <si>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</si>
  <si>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</si>
  <si>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</si>
  <si>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</si>
  <si>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</si>
  <si>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</si>
  <si>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</si>
  <si>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</si>
  <si>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</si>
  <si>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</si>
  <si>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</si>
  <si>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</si>
  <si>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</si>
  <si>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</si>
  <si>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</si>
  <si>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</si>
  <si>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</si>
  <si>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</si>
  <si>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</si>
  <si>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</si>
  <si>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</si>
  <si>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</si>
  <si>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</si>
  <si>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</si>
  <si>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</si>
  <si>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</si>
  <si>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</si>
  <si>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</si>
  <si>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</si>
  <si>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</si>
  <si>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</si>
  <si>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</si>
  <si>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</si>
  <si>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</si>
  <si>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</si>
  <si>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</si>
  <si>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</si>
  <si>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</si>
  <si>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</si>
  <si>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</si>
  <si>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</si>
  <si>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</si>
  <si>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</si>
  <si>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</si>
  <si>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</si>
  <si>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</si>
  <si>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</si>
  <si>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</si>
  <si>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</si>
  <si>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</si>
  <si>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</si>
  <si>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</si>
  <si>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</si>
  <si>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</si>
  <si>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</si>
  <si>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</si>
  <si>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</si>
  <si>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</si>
  <si>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</si>
  <si>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</si>
  <si>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</si>
  <si>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</si>
  <si>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</si>
  <si>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</si>
  <si>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</si>
  <si>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</si>
  <si>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</si>
  <si>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</si>
  <si>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</si>
  <si>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</si>
  <si>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</si>
  <si>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</si>
  <si>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</si>
  <si>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</si>
  <si>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</si>
  <si>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</si>
  <si>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</si>
  <si>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</si>
  <si>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</si>
  <si>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</si>
  <si>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</si>
  <si>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</si>
  <si>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</si>
  <si>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</si>
  <si>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</si>
  <si>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</si>
  <si>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</si>
  <si>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</si>
  <si>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</si>
  <si>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</si>
  <si>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</si>
  <si>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</si>
  <si>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</si>
  <si>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</si>
  <si>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</si>
  <si>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</si>
  <si>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</si>
  <si>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</si>
  <si>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</si>
  <si>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</si>
  <si>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</si>
  <si>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</si>
  <si>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</si>
  <si>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</si>
  <si>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</si>
  <si>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</si>
  <si>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</si>
  <si>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</si>
  <si>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</si>
  <si>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</si>
  <si>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</si>
  <si>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</si>
  <si>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</si>
  <si>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</si>
  <si>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</si>
  <si>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</si>
  <si>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</si>
  <si>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</si>
  <si>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</si>
  <si>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</si>
  <si>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</si>
  <si>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</si>
  <si>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</si>
  <si>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</si>
  <si>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</si>
  <si>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</si>
  <si>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</si>
  <si>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</si>
  <si>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</si>
  <si>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</si>
  <si>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</si>
  <si>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</si>
  <si>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</si>
  <si>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</si>
  <si>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</si>
  <si>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</si>
  <si>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</si>
  <si>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</si>
  <si>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</si>
  <si>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</si>
  <si>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</si>
  <si>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</si>
  <si>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</si>
  <si>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</si>
  <si>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</si>
  <si>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</si>
  <si>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</si>
  <si>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</si>
  <si>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</si>
  <si>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</si>
  <si>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</si>
  <si>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</si>
  <si>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</si>
  <si>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</si>
  <si>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</si>
  <si>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</si>
  <si>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</si>
  <si>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</si>
  <si>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</si>
  <si>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</si>
  <si>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</si>
  <si>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</si>
  <si>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</si>
  <si>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</si>
  <si>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</si>
  <si>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</si>
  <si>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</si>
  <si>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</si>
  <si>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</si>
  <si>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</si>
  <si>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</si>
  <si>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</si>
  <si>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</si>
  <si>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</si>
  <si>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</si>
  <si>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</si>
  <si>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</si>
  <si>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</si>
  <si>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</si>
  <si>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</si>
  <si>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</si>
  <si>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</si>
  <si>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</si>
  <si>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</si>
  <si>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</si>
  <si>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</si>
  <si>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</si>
  <si>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</si>
  <si>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</si>
  <si>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</si>
  <si>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</si>
  <si>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</si>
  <si>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</si>
  <si>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</si>
  <si>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</si>
  <si>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</si>
  <si>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</si>
  <si>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</si>
  <si>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</si>
  <si>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</si>
  <si>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</si>
  <si>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</si>
  <si>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</si>
  <si>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</si>
  <si>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</si>
  <si>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</si>
  <si>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</si>
  <si>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</si>
  <si>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</si>
  <si>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</si>
  <si>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</si>
  <si>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</si>
  <si>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</si>
  <si>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</si>
  <si>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</si>
  <si>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</si>
  <si>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</si>
  <si>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</si>
  <si>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</si>
  <si>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</si>
  <si>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</si>
  <si>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</si>
  <si>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</si>
  <si>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</si>
  <si>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</si>
  <si>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</si>
  <si>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</si>
  <si>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</si>
  <si>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</si>
  <si>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</si>
  <si>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</si>
  <si>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</si>
  <si>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</si>
  <si>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</si>
  <si>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</si>
  <si>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</si>
  <si>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</si>
  <si>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</si>
  <si>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</si>
  <si>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</si>
  <si>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</si>
  <si>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</si>
  <si>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</si>
  <si>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</si>
  <si>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</si>
  <si>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</si>
  <si>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</si>
  <si>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</si>
  <si>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</si>
  <si>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</si>
  <si>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</si>
  <si>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</si>
  <si>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</si>
  <si>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</si>
  <si>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</si>
  <si>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</si>
  <si>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</si>
  <si>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</si>
  <si>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</si>
  <si>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</si>
  <si>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</si>
  <si>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</si>
  <si>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</si>
  <si>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</si>
  <si>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</si>
  <si>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</si>
  <si>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</si>
  <si>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</si>
  <si>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</si>
  <si>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</si>
  <si>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</si>
  <si>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</si>
  <si>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</si>
  <si>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</si>
  <si>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</si>
  <si>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</si>
  <si>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</si>
  <si>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</si>
  <si>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</si>
  <si>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</si>
  <si>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</si>
  <si>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</si>
  <si>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</si>
  <si>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</si>
  <si>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</si>
  <si>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</si>
  <si>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</si>
  <si>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</si>
  <si>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</si>
  <si>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</si>
  <si>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</si>
  <si>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</si>
  <si>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</si>
  <si>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</si>
  <si>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</si>
  <si>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</si>
  <si>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</si>
  <si>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</si>
  <si>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</si>
  <si>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</si>
  <si>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</si>
  <si>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</si>
  <si>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</si>
  <si>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</si>
  <si>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</si>
  <si>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</si>
  <si>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</si>
  <si>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</si>
  <si>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</si>
  <si>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</si>
  <si>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</si>
  <si>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</si>
  <si>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</si>
  <si>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</si>
  <si>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</si>
  <si>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</si>
  <si>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</si>
  <si>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</si>
  <si>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</si>
  <si>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</si>
  <si>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</si>
  <si>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</si>
  <si>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</si>
  <si>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</si>
  <si>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</si>
  <si>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</si>
  <si>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</si>
  <si>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</si>
  <si>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</si>
  <si>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</si>
  <si>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</si>
  <si>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</si>
  <si>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</si>
  <si>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</si>
  <si>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</si>
  <si>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</si>
  <si>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</si>
  <si>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</si>
  <si>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</si>
  <si>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</si>
  <si>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</si>
  <si>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</si>
  <si>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</si>
  <si>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</si>
  <si>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</si>
  <si>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</si>
  <si>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</si>
  <si>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</si>
  <si>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</si>
  <si>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</si>
  <si>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</si>
  <si>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</si>
  <si>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</si>
  <si>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</si>
  <si>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</si>
  <si>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</si>
  <si>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</si>
  <si>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</si>
  <si>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</si>
  <si>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</si>
  <si>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</si>
  <si>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</si>
  <si>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</si>
  <si>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</si>
  <si>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</si>
  <si>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</si>
  <si>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</si>
  <si>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</si>
  <si>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</si>
  <si>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</si>
  <si>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</si>
  <si>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</si>
  <si>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</si>
  <si>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</si>
  <si>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</si>
  <si>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</si>
  <si>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</si>
  <si>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</si>
  <si>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</si>
  <si>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</si>
  <si>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</si>
  <si>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</si>
  <si>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</si>
  <si>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</si>
  <si>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</si>
  <si>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</si>
  <si>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</si>
  <si>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</si>
  <si>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</si>
  <si>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</si>
  <si>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</si>
  <si>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</si>
  <si>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</si>
  <si>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</si>
  <si>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</si>
  <si>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</si>
  <si>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</si>
  <si>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</si>
  <si>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</si>
  <si>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</si>
  <si>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</si>
  <si>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</si>
  <si>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</si>
  <si>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</si>
  <si>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</si>
  <si>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</si>
  <si>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</si>
  <si>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</si>
  <si>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</si>
  <si>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</si>
  <si>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</si>
  <si>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</si>
  <si>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</si>
  <si>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</si>
  <si>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</si>
  <si>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</si>
  <si>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</si>
  <si>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</si>
  <si>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</si>
  <si>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</si>
  <si>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</si>
  <si>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</si>
  <si>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</si>
  <si>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</si>
  <si>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</si>
  <si>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</si>
  <si>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</si>
  <si>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</si>
  <si>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</si>
  <si>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</si>
  <si>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</si>
  <si>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</si>
  <si>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</si>
  <si>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</si>
  <si>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</si>
  <si>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</si>
  <si>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</si>
  <si>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</si>
  <si>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</si>
  <si>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</si>
  <si>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</si>
  <si>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</si>
  <si>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</si>
  <si>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</si>
  <si>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</si>
  <si>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</si>
  <si>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</si>
  <si>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</si>
  <si>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</si>
  <si>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</si>
  <si>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</si>
  <si>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</si>
  <si>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</si>
  <si>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</si>
  <si>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</si>
  <si>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</si>
  <si>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</si>
  <si>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</si>
  <si>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</si>
  <si>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</si>
  <si>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</si>
  <si>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</si>
  <si>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</si>
  <si>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</si>
  <si>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</si>
  <si>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</si>
  <si>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</si>
  <si>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</si>
  <si>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</si>
  <si>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</si>
  <si>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</si>
  <si>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</si>
  <si>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</si>
  <si>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</si>
  <si>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</si>
  <si>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</si>
  <si>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</si>
  <si>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</si>
  <si>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</si>
  <si>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</si>
  <si>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</si>
  <si>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</si>
  <si>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</si>
  <si>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</si>
  <si>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</si>
  <si>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</si>
  <si>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</si>
  <si>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</si>
  <si>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</si>
  <si>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</si>
  <si>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</si>
  <si>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</si>
  <si>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</si>
  <si>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</si>
  <si>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</si>
  <si>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</si>
  <si>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</si>
  <si>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</si>
  <si>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</si>
  <si>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</si>
  <si>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</si>
  <si>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</si>
  <si>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</si>
  <si>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</si>
  <si>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</si>
  <si>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</si>
  <si>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</si>
  <si>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</si>
  <si>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</si>
  <si>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</si>
  <si>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</si>
  <si>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</si>
  <si>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</si>
  <si>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</si>
  <si>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</si>
  <si>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</si>
  <si>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</si>
  <si>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</si>
  <si>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</si>
  <si>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</si>
  <si>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</si>
  <si>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</si>
  <si>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</si>
  <si>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</si>
  <si>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</si>
  <si>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</si>
  <si>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</si>
  <si>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</si>
  <si>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</si>
  <si>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</si>
  <si>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</si>
  <si>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</si>
  <si>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</si>
  <si>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</si>
  <si>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</si>
  <si>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</si>
  <si>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</si>
  <si>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</si>
  <si>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</si>
  <si>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</si>
  <si>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</si>
  <si>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</si>
  <si>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</si>
  <si>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</si>
  <si>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</si>
  <si>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</si>
  <si>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</si>
  <si>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</si>
  <si>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</si>
  <si>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</si>
  <si>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</si>
  <si>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</si>
  <si>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</si>
  <si>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</si>
  <si>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</si>
  <si>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</si>
  <si>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</si>
  <si>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</si>
  <si>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</si>
  <si>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</si>
  <si>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</si>
  <si>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</si>
  <si>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</si>
  <si>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</si>
  <si>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</si>
  <si>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</si>
  <si>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</si>
  <si>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</si>
  <si>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</si>
  <si>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</si>
  <si>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</si>
  <si>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</si>
  <si>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</si>
  <si>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</si>
  <si>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</si>
  <si>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</si>
  <si>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</si>
  <si>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</si>
  <si>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</si>
  <si>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</si>
  <si>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</si>
  <si>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</si>
  <si>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</si>
  <si>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</si>
  <si>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</si>
  <si>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</si>
  <si>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</si>
  <si>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</si>
  <si>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</si>
  <si>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</si>
  <si>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</si>
  <si>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</si>
  <si>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</si>
  <si>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</si>
  <si>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</si>
  <si>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</si>
  <si>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</si>
  <si>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</si>
  <si>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</si>
  <si>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</si>
  <si>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</si>
  <si>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</si>
  <si>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</si>
  <si>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</si>
  <si>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</si>
  <si>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</si>
  <si>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</si>
  <si>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</si>
  <si>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</si>
  <si>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</si>
  <si>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</si>
  <si>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</si>
  <si>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</si>
  <si>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</si>
  <si>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</si>
  <si>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</si>
  <si>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</si>
  <si>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</si>
  <si>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</si>
  <si>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</si>
  <si>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</si>
  <si>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</si>
  <si>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</si>
  <si>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</si>
  <si>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</si>
  <si>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</si>
  <si>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</si>
  <si>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</si>
  <si>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</si>
  <si>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</si>
  <si>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</si>
  <si>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</si>
  <si>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</si>
  <si>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</si>
  <si>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</si>
  <si>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</si>
  <si>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</si>
  <si>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</si>
  <si>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</si>
  <si>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</si>
  <si>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</si>
  <si>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</si>
  <si>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</si>
  <si>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</si>
  <si>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</si>
  <si>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</si>
  <si>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</si>
  <si>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</si>
  <si>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</si>
  <si>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</si>
  <si>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</si>
  <si>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</si>
  <si>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</si>
  <si>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</si>
  <si>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</si>
  <si>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</si>
  <si>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</si>
  <si>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</si>
  <si>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</si>
  <si>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</si>
  <si>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</si>
  <si>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</si>
  <si>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</si>
  <si>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</si>
  <si>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</si>
  <si>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</si>
  <si>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</si>
  <si>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</si>
  <si>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</si>
  <si>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</si>
  <si>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</si>
  <si>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</si>
  <si>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</si>
  <si>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</si>
  <si>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</si>
  <si>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</si>
  <si>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</si>
  <si>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</si>
  <si>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</si>
  <si>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</si>
  <si>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</si>
  <si>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</si>
  <si>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</si>
  <si>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</si>
  <si>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</si>
  <si>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</si>
  <si>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</si>
  <si>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</si>
  <si>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</si>
  <si>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</si>
  <si>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</si>
  <si>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</si>
  <si>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</si>
  <si>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</si>
  <si>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</si>
  <si>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</si>
  <si>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</si>
  <si>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</si>
  <si>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</si>
  <si>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</si>
  <si>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</si>
  <si>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</si>
  <si>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</si>
  <si>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</si>
  <si>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</si>
  <si>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</si>
  <si>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</si>
  <si>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</si>
  <si>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</si>
  <si>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</si>
  <si>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</si>
  <si>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</si>
  <si>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</si>
  <si>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</si>
  <si>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</si>
  <si>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</si>
  <si>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</si>
  <si>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</si>
  <si>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</si>
  <si>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</si>
  <si>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</si>
  <si>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</si>
  <si>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</si>
  <si>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</si>
  <si>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</si>
  <si>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</si>
  <si>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</si>
  <si>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</si>
  <si>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</si>
  <si>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</si>
  <si>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</si>
  <si>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</si>
  <si>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</si>
  <si>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</si>
  <si>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</si>
  <si>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</si>
  <si>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</si>
  <si>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</si>
  <si>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</si>
  <si>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</si>
  <si>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</si>
  <si>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</si>
  <si>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</si>
  <si>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</si>
  <si>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</si>
  <si>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</si>
  <si>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</si>
  <si>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</si>
  <si>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</si>
  <si>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</si>
  <si>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</si>
  <si>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</si>
  <si>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</si>
  <si>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</si>
  <si>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</si>
  <si>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</si>
  <si>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</si>
  <si>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</si>
  <si>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</si>
  <si>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</si>
  <si>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</si>
  <si>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</si>
  <si>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</si>
  <si>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</si>
  <si>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</si>
  <si>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</si>
  <si>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</si>
  <si>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</si>
  <si>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</si>
  <si>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</si>
  <si>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</si>
  <si>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</si>
  <si>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</si>
  <si>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</si>
  <si>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</si>
  <si>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</si>
  <si>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</si>
  <si>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</si>
  <si>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</si>
  <si>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</si>
  <si>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</si>
  <si>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</si>
  <si>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</si>
  <si>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</si>
  <si>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</si>
  <si>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</si>
  <si>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</si>
  <si>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</si>
  <si>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</si>
  <si>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</si>
  <si>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</si>
  <si>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</si>
  <si>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</si>
  <si>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</si>
  <si>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</si>
  <si>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</si>
  <si>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</si>
  <si>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</si>
  <si>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</si>
  <si>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</si>
  <si>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</si>
  <si>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</si>
  <si>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</si>
  <si>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</si>
  <si>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</si>
  <si>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</si>
  <si>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</si>
  <si>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</si>
  <si>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</si>
  <si>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</si>
  <si>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</si>
  <si>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</si>
  <si>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</si>
  <si>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</si>
  <si>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</si>
  <si>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</si>
  <si>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</si>
  <si>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</si>
  <si>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</si>
  <si>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</si>
  <si>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</si>
  <si>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</si>
  <si>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</si>
  <si>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</si>
  <si>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</si>
  <si>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</si>
  <si>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</si>
  <si>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</si>
  <si>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</si>
  <si>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</si>
  <si>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</si>
  <si>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</si>
  <si>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</si>
  <si>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</si>
  <si>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</si>
  <si>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</si>
  <si>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</si>
  <si>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</si>
  <si>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</si>
  <si>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</si>
  <si>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</si>
  <si>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</si>
  <si>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</si>
  <si>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</si>
  <si>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</si>
  <si>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</si>
  <si>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</si>
  <si>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</si>
  <si>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</si>
  <si>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</si>
  <si>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</si>
  <si>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</si>
  <si>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</si>
  <si>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</si>
  <si>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</si>
  <si>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</si>
  <si>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</si>
  <si>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</si>
  <si>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</si>
  <si>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</si>
  <si>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</si>
  <si>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</si>
  <si>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</si>
  <si>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</si>
  <si>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</si>
  <si>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</si>
  <si>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</si>
  <si>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</si>
  <si>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</si>
  <si>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</si>
  <si>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</si>
  <si>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</si>
  <si>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</si>
  <si>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</si>
  <si>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</si>
  <si>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</si>
  <si>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</si>
  <si>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</si>
  <si>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</si>
  <si>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</si>
  <si>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</si>
  <si>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</si>
  <si>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</si>
  <si>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</si>
  <si>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</si>
  <si>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</si>
  <si>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</si>
  <si>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</si>
  <si>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</si>
  <si>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</si>
  <si>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</si>
  <si>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</si>
  <si>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</si>
  <si>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</si>
  <si>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</si>
  <si>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</si>
  <si>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</si>
  <si>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</si>
  <si>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</si>
  <si>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</si>
  <si>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</si>
  <si>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</si>
  <si>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</si>
  <si>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</si>
  <si>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</si>
  <si>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</si>
  <si>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</si>
  <si>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</si>
  <si>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</si>
  <si>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</si>
  <si>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</si>
  <si>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</si>
  <si>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</si>
  <si>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</si>
  <si>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</si>
  <si>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</si>
  <si>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</si>
  <si>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</si>
  <si>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</si>
  <si>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</si>
  <si>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</si>
  <si>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</si>
  <si>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</si>
  <si>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</si>
  <si>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</si>
  <si>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</si>
  <si>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</si>
  <si>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</si>
  <si>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</si>
  <si>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</si>
  <si>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</si>
  <si>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</si>
  <si>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</si>
  <si>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</si>
  <si>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</si>
  <si>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</si>
  <si>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</si>
  <si>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</si>
  <si>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</si>
  <si>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</si>
  <si>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</si>
  <si>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</si>
  <si>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</si>
  <si>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</si>
  <si>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</si>
  <si>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</si>
  <si>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</si>
  <si>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</si>
  <si>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</si>
  <si>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</si>
  <si>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</si>
  <si>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</si>
  <si>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</si>
  <si>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</si>
  <si>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</si>
  <si>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</si>
  <si>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</si>
  <si>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</si>
  <si>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</si>
  <si>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</si>
  <si>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</si>
  <si>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</si>
  <si>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</si>
  <si>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</si>
  <si>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</si>
  <si>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</si>
  <si>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</si>
  <si>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</si>
  <si>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</si>
  <si>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</si>
  <si>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</si>
  <si>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</si>
  <si>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</si>
  <si>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</si>
  <si>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</si>
  <si>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</si>
  <si>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</si>
  <si>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</si>
  <si>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</si>
  <si>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</si>
  <si>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</si>
  <si>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</si>
  <si>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</si>
  <si>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</si>
  <si>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</si>
  <si>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</si>
  <si>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</si>
  <si>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</si>
  <si>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</si>
  <si>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</si>
  <si>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</si>
  <si>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</si>
  <si>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</si>
  <si>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</si>
  <si>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</si>
  <si>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</si>
  <si>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</si>
  <si>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</si>
  <si>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</si>
  <si>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</si>
  <si>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</si>
  <si>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</si>
  <si>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</si>
  <si>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</si>
  <si>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</si>
  <si>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</si>
  <si>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</si>
  <si>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</si>
  <si>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</si>
  <si>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</si>
  <si>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</si>
  <si>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</si>
  <si>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</si>
  <si>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</si>
  <si>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</si>
  <si>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</si>
  <si>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</si>
  <si>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</si>
  <si>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</si>
  <si>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</si>
  <si>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</si>
  <si>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</si>
  <si>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</si>
  <si>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</si>
  <si>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</si>
  <si>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</si>
  <si>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</si>
  <si>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</si>
  <si>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</si>
  <si>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</si>
  <si>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</si>
  <si>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</si>
  <si>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</si>
  <si>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</si>
  <si>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</si>
  <si>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</si>
  <si>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</si>
  <si>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</si>
  <si>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</si>
  <si>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</si>
  <si>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</si>
  <si>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</si>
  <si>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</si>
  <si>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</si>
  <si>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</si>
  <si>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</si>
  <si>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</si>
  <si>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</si>
  <si>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</si>
  <si>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</si>
  <si>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</si>
  <si>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</si>
  <si>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</si>
  <si>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</si>
  <si>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</si>
  <si>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</si>
  <si>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</si>
  <si>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</si>
  <si>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</si>
  <si>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</si>
  <si>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</si>
  <si>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</si>
  <si>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</si>
  <si>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</si>
  <si>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</si>
  <si>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</si>
  <si>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</si>
  <si>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</si>
  <si>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</si>
  <si>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</si>
  <si>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</si>
  <si>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</si>
  <si>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</si>
  <si>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</si>
  <si>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</si>
  <si>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</si>
  <si>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</si>
  <si>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</si>
  <si>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</si>
  <si>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</si>
  <si>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</si>
  <si>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</si>
  <si>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</si>
  <si>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</si>
  <si>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</si>
  <si>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</si>
  <si>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</si>
  <si>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</si>
  <si>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</si>
  <si>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</si>
  <si>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</si>
  <si>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</si>
  <si>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</si>
  <si>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</si>
  <si>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</si>
  <si>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</si>
  <si>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</si>
  <si>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</si>
  <si>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</si>
  <si>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</si>
  <si>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</si>
  <si>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</si>
  <si>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</si>
  <si>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</si>
  <si>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</si>
  <si>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</si>
  <si>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</si>
  <si>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</si>
  <si>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</si>
  <si>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</si>
  <si>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</si>
  <si>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</si>
  <si>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</si>
  <si>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</si>
  <si>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</si>
  <si>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</si>
  <si>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</si>
  <si>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</si>
  <si>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</si>
  <si>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</si>
  <si>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</si>
  <si>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</si>
  <si>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</si>
  <si>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</si>
  <si>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</si>
  <si>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</si>
  <si>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</si>
  <si>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</si>
  <si>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</si>
  <si>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</si>
  <si>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</si>
  <si>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</si>
  <si>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</si>
  <si>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</si>
  <si>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</si>
  <si>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</si>
  <si>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</si>
  <si>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</si>
  <si>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</si>
  <si>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</si>
  <si>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</si>
  <si>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</si>
  <si>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</si>
  <si>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</si>
  <si>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</si>
  <si>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</si>
  <si>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</si>
  <si>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</si>
  <si>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</si>
  <si>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</si>
  <si>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</si>
  <si>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</si>
  <si>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</si>
  <si>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</si>
  <si>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</si>
  <si>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</si>
  <si>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</si>
  <si>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</si>
  <si>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</si>
  <si>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</si>
  <si>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</si>
  <si>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</si>
  <si>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</si>
  <si>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</si>
  <si>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</si>
  <si>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</si>
  <si>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</si>
  <si>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</si>
  <si>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</si>
  <si>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</si>
  <si>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</si>
  <si>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</si>
  <si>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</si>
  <si>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</si>
  <si>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</si>
  <si>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</si>
  <si>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</si>
  <si>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</si>
  <si>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</si>
  <si>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</si>
  <si>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</si>
  <si>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</si>
  <si>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</si>
  <si>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</si>
  <si>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</si>
  <si>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</si>
  <si>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</si>
  <si>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</si>
  <si>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</si>
  <si>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</si>
  <si>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</si>
  <si>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</si>
  <si>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</si>
  <si>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</si>
  <si>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</si>
  <si>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</si>
  <si>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</si>
  <si>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</si>
  <si>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</si>
  <si>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</si>
  <si>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</si>
  <si>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</si>
  <si>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</si>
  <si>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</si>
  <si>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</si>
  <si>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</si>
  <si>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</si>
  <si>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</si>
  <si>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</si>
  <si>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</si>
  <si>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</si>
  <si>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</si>
  <si>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</si>
  <si>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</si>
  <si>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</si>
  <si>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</si>
  <si>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</si>
  <si>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</si>
  <si>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</si>
  <si>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</si>
  <si>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</si>
  <si>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</si>
  <si>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</si>
  <si>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</si>
  <si>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</si>
  <si>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</si>
  <si>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</si>
  <si>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</si>
  <si>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</si>
  <si>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</si>
  <si>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</si>
  <si>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</si>
  <si>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</si>
  <si>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</si>
  <si>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</si>
  <si>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</si>
  <si>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</si>
  <si>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</si>
  <si>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</si>
  <si>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</si>
  <si>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</si>
  <si>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</si>
  <si>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</si>
  <si>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</si>
  <si>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</si>
  <si>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</si>
  <si>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</si>
  <si>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</si>
  <si>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</si>
  <si>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</si>
  <si>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</si>
  <si>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</si>
  <si>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</si>
  <si>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</si>
  <si>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</si>
  <si>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</si>
  <si>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</si>
  <si>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</si>
  <si>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</si>
  <si>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</si>
  <si>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</si>
  <si>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</si>
  <si>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</si>
  <si>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</si>
  <si>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</si>
  <si>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</si>
  <si>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</si>
  <si>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</si>
  <si>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</si>
  <si>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</si>
  <si>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</si>
  <si>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</si>
  <si>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</si>
  <si>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</si>
  <si>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</si>
  <si>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</si>
  <si>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</si>
  <si>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</si>
  <si>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</si>
  <si>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</si>
  <si>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</si>
  <si>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</si>
  <si>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</si>
  <si>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</si>
  <si>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</si>
  <si>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</si>
  <si>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</si>
  <si>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</si>
  <si>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</si>
  <si>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</si>
  <si>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</si>
  <si>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</si>
  <si>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</si>
  <si>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</si>
  <si>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</si>
  <si>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</si>
  <si>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</si>
  <si>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</si>
  <si>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</si>
  <si>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</si>
  <si>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</si>
  <si>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</si>
  <si>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</si>
  <si>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</si>
  <si>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</si>
  <si>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</si>
  <si>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</si>
  <si>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</si>
  <si>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</si>
  <si>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</si>
  <si>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</si>
  <si>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</si>
  <si>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</si>
  <si>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</si>
  <si>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</si>
  <si>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</si>
  <si>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</si>
  <si>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</si>
  <si>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</si>
  <si>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</si>
  <si>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</si>
  <si>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</si>
  <si>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</si>
  <si>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</si>
  <si>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</si>
  <si>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</si>
  <si>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</si>
  <si>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</si>
  <si>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</si>
  <si>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</si>
  <si>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</si>
  <si>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</si>
  <si>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</si>
  <si>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</si>
  <si>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</si>
  <si>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</si>
  <si>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</si>
  <si>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</si>
  <si>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</si>
  <si>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</si>
  <si>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</si>
  <si>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</si>
  <si>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</si>
  <si>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</si>
  <si>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</si>
  <si>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</si>
  <si>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</si>
  <si>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</si>
  <si>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</si>
  <si>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</si>
  <si>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</si>
  <si>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</si>
  <si>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</si>
  <si>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</si>
  <si>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</si>
  <si>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</si>
  <si>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</si>
  <si>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</si>
  <si>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</si>
  <si>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</si>
  <si>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</si>
  <si>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</si>
  <si>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</si>
  <si>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</si>
  <si>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</si>
  <si>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</si>
  <si>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</si>
  <si>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</si>
  <si>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</si>
  <si>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</si>
  <si>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</si>
  <si>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</si>
  <si>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</si>
  <si>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</si>
  <si>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</si>
  <si>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</si>
  <si>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</si>
  <si>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</si>
  <si>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</si>
  <si>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</si>
  <si>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</si>
  <si>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</si>
  <si>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</si>
  <si>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</si>
  <si>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</si>
  <si>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</si>
  <si>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</si>
  <si>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</si>
  <si>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</si>
  <si>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</si>
  <si>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</si>
  <si>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</si>
  <si>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</si>
  <si>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</si>
  <si>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</si>
  <si>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</si>
  <si>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</si>
  <si>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</si>
  <si>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</si>
  <si>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</si>
  <si>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</si>
  <si>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</si>
  <si>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</si>
  <si>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</si>
  <si>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</si>
  <si>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</si>
  <si>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</si>
  <si>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</si>
  <si>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</si>
  <si>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</si>
  <si>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</si>
  <si>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</si>
  <si>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</si>
  <si>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</si>
  <si>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</si>
  <si>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</si>
  <si>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</si>
  <si>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</si>
  <si>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</si>
  <si>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</si>
  <si>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</si>
  <si>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</si>
  <si>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</si>
  <si>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</si>
  <si>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</si>
  <si>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</si>
  <si>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</si>
  <si>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</si>
  <si>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</si>
  <si>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</si>
  <si>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</si>
  <si>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</si>
  <si>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</si>
  <si>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</si>
  <si>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</si>
  <si>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</si>
  <si>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</si>
  <si>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</si>
  <si>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</si>
  <si>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</si>
  <si>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</si>
  <si>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</si>
  <si>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</si>
  <si>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</si>
  <si>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</si>
  <si>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</si>
  <si>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</si>
  <si>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</si>
  <si>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</si>
  <si>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</si>
  <si>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</si>
  <si>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</si>
  <si>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</si>
  <si>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</si>
  <si>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</si>
  <si>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</si>
  <si>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</si>
  <si>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</si>
  <si>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</si>
  <si>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</si>
  <si>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</si>
  <si>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</si>
  <si>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</si>
  <si>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</si>
  <si>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</si>
  <si>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</si>
  <si>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</si>
  <si>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</si>
  <si>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</si>
  <si>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</si>
  <si>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</si>
  <si>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</si>
  <si>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</si>
  <si>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</si>
  <si>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</si>
  <si>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</si>
  <si>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</si>
  <si>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</si>
  <si>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</si>
  <si>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</si>
  <si>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</si>
  <si>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</si>
  <si>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</si>
  <si>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</si>
  <si>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</si>
  <si>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</si>
  <si>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</si>
  <si>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</si>
  <si>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</si>
  <si>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</si>
  <si>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</si>
  <si>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</si>
  <si>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</si>
  <si>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</si>
  <si>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</si>
  <si>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</si>
  <si>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</si>
  <si>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</si>
  <si>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</si>
  <si>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</si>
  <si>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</si>
  <si>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</si>
  <si>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</si>
  <si>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</si>
  <si>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</si>
  <si>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</si>
  <si>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</si>
  <si>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</si>
  <si>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</si>
  <si>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</si>
  <si>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</si>
  <si>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</si>
  <si>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</si>
  <si>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</si>
  <si>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</si>
  <si>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</si>
  <si>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</si>
  <si>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</si>
  <si>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</si>
  <si>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</si>
  <si>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</si>
  <si>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</si>
  <si>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</si>
  <si>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</si>
  <si>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</si>
  <si>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</si>
  <si>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</si>
  <si>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</si>
  <si>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</si>
  <si>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</si>
  <si>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</si>
  <si>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</si>
  <si>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</si>
  <si>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</si>
  <si>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</si>
  <si>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</si>
  <si>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</si>
  <si>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</si>
  <si>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</si>
  <si>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</si>
  <si>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</si>
  <si>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</si>
  <si>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</si>
  <si>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</si>
  <si>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</si>
  <si>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</si>
  <si>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</si>
  <si>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</si>
  <si>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</si>
  <si>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</si>
  <si>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</si>
  <si>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</si>
  <si>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</si>
  <si>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</si>
  <si>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</si>
  <si>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</si>
  <si>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</si>
  <si>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</si>
  <si>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</si>
  <si>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</si>
  <si>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</si>
  <si>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</si>
  <si>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</si>
  <si>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</si>
  <si>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</si>
  <si>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</si>
  <si>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</si>
  <si>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</si>
  <si>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</si>
  <si>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</si>
  <si>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</si>
  <si>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</si>
  <si>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</si>
  <si>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</si>
  <si>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</si>
  <si>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</si>
  <si>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</si>
  <si>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</si>
  <si>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</si>
  <si>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</si>
  <si>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</si>
  <si>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</si>
  <si>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</si>
  <si>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</si>
  <si>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</si>
  <si>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</si>
  <si>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</si>
  <si>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</si>
  <si>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</si>
  <si>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</si>
  <si>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</si>
  <si>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</si>
  <si>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</si>
  <si>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</si>
  <si>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</si>
  <si>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</si>
  <si>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</si>
  <si>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</si>
  <si>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</si>
  <si>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</si>
  <si>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</si>
  <si>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</si>
  <si>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</si>
  <si>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</si>
  <si>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</si>
  <si>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</si>
  <si>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</si>
  <si>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</si>
  <si>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</si>
  <si>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</si>
  <si>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</si>
  <si>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</si>
  <si>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</si>
  <si>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</si>
  <si>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</si>
  <si>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</si>
  <si>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</si>
  <si>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</si>
  <si>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</si>
  <si>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</si>
  <si>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</si>
  <si>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</si>
  <si>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</si>
  <si>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</si>
  <si>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</si>
  <si>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</si>
  <si>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</si>
  <si>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</si>
  <si>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</si>
  <si>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</si>
  <si>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</si>
  <si>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</si>
  <si>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</si>
  <si>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</si>
  <si>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</si>
  <si>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</si>
  <si>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</si>
  <si>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</si>
  <si>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</si>
  <si>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</si>
  <si>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</si>
  <si>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</si>
  <si>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</si>
  <si>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</si>
  <si>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</si>
  <si>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</si>
  <si>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</si>
  <si>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</si>
  <si>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</si>
  <si>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</si>
  <si>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</si>
  <si>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</si>
  <si>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</si>
  <si>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</si>
  <si>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</si>
  <si>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</si>
  <si>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</si>
  <si>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</si>
  <si>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</si>
  <si>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</si>
  <si>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</si>
  <si>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</si>
  <si>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</si>
  <si>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</si>
  <si>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</si>
  <si>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</si>
  <si>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</si>
  <si>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</si>
  <si>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</si>
  <si>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</si>
  <si>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</si>
  <si>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</si>
  <si>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</si>
  <si>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</si>
  <si>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</si>
  <si>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</si>
  <si>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</si>
  <si>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</si>
  <si>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</si>
  <si>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</si>
  <si>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</si>
  <si>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</si>
  <si>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</si>
  <si>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</si>
  <si>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</si>
  <si>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</si>
  <si>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</si>
  <si>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</si>
  <si>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</si>
  <si>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</si>
  <si>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</si>
  <si>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</si>
  <si>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</si>
  <si>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</si>
  <si>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</si>
  <si>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</si>
  <si>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</si>
  <si>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</si>
  <si>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</si>
  <si>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</si>
  <si>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</si>
  <si>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</si>
  <si>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</si>
  <si>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</si>
  <si>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</si>
  <si>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</si>
  <si>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</si>
  <si>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</si>
  <si>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</si>
  <si>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</si>
  <si>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</si>
  <si>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</si>
  <si>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</si>
  <si>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</si>
  <si>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</si>
  <si>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</si>
  <si>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</si>
  <si>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</si>
  <si>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</si>
  <si>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</si>
  <si>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</si>
  <si>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</si>
  <si>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</si>
  <si>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</si>
  <si>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</si>
  <si>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</si>
  <si>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</si>
  <si>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</si>
  <si>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</si>
  <si>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</si>
  <si>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</si>
  <si>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</si>
  <si>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</si>
  <si>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</si>
  <si>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</si>
  <si>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</si>
  <si>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</si>
  <si>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</si>
  <si>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</si>
  <si>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</si>
  <si>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</si>
  <si>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</si>
  <si>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</si>
  <si>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</si>
  <si>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</si>
  <si>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</si>
  <si>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</si>
  <si>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</si>
  <si>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</si>
  <si>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</si>
  <si>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</si>
  <si>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</si>
  <si>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</si>
  <si>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</si>
  <si>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</si>
  <si>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</si>
  <si>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</si>
  <si>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</si>
  <si>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</si>
  <si>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</si>
  <si>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</si>
  <si>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</si>
  <si>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</si>
  <si>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</si>
  <si>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</si>
  <si>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</si>
  <si>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</si>
  <si>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</si>
  <si>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</si>
  <si>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</si>
  <si>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</si>
  <si>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</si>
  <si>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</si>
  <si>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</si>
  <si>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</si>
  <si>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</si>
  <si>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</si>
  <si>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</si>
  <si>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</si>
  <si>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</si>
  <si>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</si>
  <si>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</si>
  <si>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</si>
  <si>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</si>
  <si>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</si>
  <si>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</si>
  <si>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</si>
  <si>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</si>
  <si>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</si>
  <si>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</si>
  <si>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</si>
  <si>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</si>
  <si>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</si>
  <si>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</si>
  <si>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</si>
  <si>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</si>
  <si>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</si>
  <si>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</si>
  <si>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</si>
  <si>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</si>
  <si>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</si>
  <si>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</si>
  <si>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</si>
  <si>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</si>
  <si>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</si>
  <si>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</si>
  <si>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</si>
  <si>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</si>
  <si>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</si>
  <si>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</si>
  <si>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</si>
  <si>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</si>
  <si>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</si>
  <si>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</si>
  <si>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</si>
  <si>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</si>
  <si>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</si>
  <si>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</si>
  <si>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</si>
  <si>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</si>
  <si>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</si>
  <si>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</si>
  <si>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</si>
  <si>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</si>
  <si>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</si>
  <si>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</si>
  <si>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</si>
  <si>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</si>
  <si>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</si>
  <si>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</si>
  <si>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</si>
  <si>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</si>
  <si>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</si>
  <si>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</si>
  <si>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</si>
  <si>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</si>
  <si>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</si>
  <si>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</si>
  <si>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</si>
  <si>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</si>
  <si>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</si>
  <si>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</si>
  <si>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</si>
  <si>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</si>
  <si>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</si>
  <si>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</si>
  <si>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</si>
  <si>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</si>
  <si>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</si>
  <si>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</si>
  <si>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</si>
  <si>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</si>
  <si>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</si>
  <si>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</si>
  <si>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</si>
  <si>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</si>
  <si>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</si>
  <si>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</si>
  <si>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</si>
  <si>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</si>
  <si>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</si>
  <si>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</si>
  <si>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</si>
  <si>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</si>
  <si>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</si>
  <si>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</si>
  <si>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</si>
  <si>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</si>
  <si>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</si>
  <si>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</si>
  <si>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</si>
  <si>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</si>
  <si>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</si>
  <si>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</si>
  <si>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</si>
  <si>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</si>
  <si>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</si>
  <si>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</si>
  <si>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</si>
  <si>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</si>
  <si>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</si>
  <si>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</si>
  <si>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</si>
  <si>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</si>
  <si>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</si>
  <si>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</si>
  <si>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</si>
  <si>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</si>
  <si>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</si>
  <si>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</si>
  <si>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</si>
  <si>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</si>
  <si>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</si>
  <si>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</si>
  <si>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</si>
  <si>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</si>
  <si>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</si>
  <si>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</si>
  <si>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</si>
  <si>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</si>
  <si>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</si>
  <si>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</si>
  <si>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</si>
  <si>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</si>
  <si>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</si>
  <si>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</si>
  <si>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</si>
  <si>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</si>
  <si>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</si>
  <si>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</si>
  <si>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</si>
  <si>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</si>
  <si>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</si>
  <si>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</si>
  <si>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</si>
  <si>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</si>
  <si>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</si>
  <si>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</si>
  <si>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</si>
  <si>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</si>
  <si>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</si>
  <si>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</si>
  <si>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</si>
  <si>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</si>
  <si>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</si>
  <si>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</si>
  <si>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</si>
  <si>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</si>
  <si>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</si>
  <si>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</si>
  <si>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</si>
  <si>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</si>
  <si>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</si>
  <si>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</si>
  <si>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</si>
  <si>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</si>
  <si>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</si>
  <si>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</si>
  <si>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</si>
  <si>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</si>
  <si>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</si>
  <si>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</si>
  <si>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</si>
  <si>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</si>
  <si>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</si>
  <si>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</si>
  <si>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</si>
  <si>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</si>
  <si>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</si>
  <si>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</si>
  <si>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</si>
  <si>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</si>
  <si>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</si>
  <si>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</si>
  <si>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</si>
  <si>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</si>
  <si>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</si>
  <si>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</si>
  <si>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</si>
  <si>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</si>
  <si>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</si>
  <si>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</si>
  <si>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</si>
  <si>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</si>
  <si>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</si>
  <si>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</si>
  <si>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</si>
  <si>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</si>
  <si>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</si>
  <si>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</si>
  <si>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</si>
  <si>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</si>
  <si>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</si>
  <si>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</si>
  <si>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</si>
  <si>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</si>
  <si>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</si>
  <si>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</si>
  <si>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</si>
  <si>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</si>
  <si>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</si>
  <si>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</si>
  <si>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</si>
  <si>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</si>
  <si>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</si>
  <si>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</si>
  <si>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</si>
  <si>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</si>
  <si>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</si>
  <si>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</si>
  <si>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</si>
  <si>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</si>
  <si>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</si>
  <si>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</si>
  <si>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</si>
  <si>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</si>
  <si>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</si>
  <si>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</si>
  <si>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</si>
  <si>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</si>
  <si>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</si>
  <si>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</si>
  <si>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</si>
  <si>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</si>
  <si>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</si>
  <si>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</si>
  <si>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</si>
  <si>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</si>
  <si>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</si>
  <si>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</si>
  <si>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</si>
  <si>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</si>
  <si>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</si>
  <si>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</si>
  <si>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</si>
  <si>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</si>
  <si>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</si>
  <si>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</si>
  <si>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</si>
  <si>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</si>
  <si>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</si>
  <si>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</si>
  <si>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</si>
  <si>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</si>
  <si>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</si>
  <si>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</si>
  <si>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</si>
  <si>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</si>
  <si>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</si>
  <si>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</si>
  <si>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</si>
  <si>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</si>
  <si>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</si>
  <si>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</si>
  <si>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</si>
  <si>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</si>
  <si>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</si>
  <si>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</si>
  <si>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</si>
  <si>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</si>
  <si>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</si>
  <si>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</si>
  <si>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</si>
  <si>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</si>
  <si>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</si>
  <si>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</si>
  <si>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</si>
  <si>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</si>
  <si>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</si>
  <si>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</si>
  <si>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</si>
  <si>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</si>
  <si>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</si>
  <si>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</si>
  <si>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</si>
  <si>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</si>
  <si>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</si>
  <si>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</si>
  <si>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</si>
  <si>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</si>
  <si>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</si>
  <si>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</si>
  <si>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</si>
  <si>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</si>
  <si>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</si>
  <si>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</si>
  <si>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</si>
  <si>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</si>
  <si>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</si>
  <si>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</si>
  <si>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</si>
  <si>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</si>
  <si>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</si>
  <si>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</si>
  <si>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</si>
  <si>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</si>
  <si>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</si>
  <si>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</si>
  <si>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</si>
  <si>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</si>
  <si>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</si>
  <si>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</si>
  <si>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</si>
  <si>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</si>
  <si>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</si>
  <si>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</si>
  <si>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</si>
  <si>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</si>
  <si>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</si>
  <si>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</si>
  <si>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</si>
  <si>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</si>
  <si>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</si>
  <si>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</si>
  <si>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</si>
  <si>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</si>
  <si>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</si>
  <si>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</si>
  <si>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</si>
  <si>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</si>
  <si>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</si>
  <si>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</si>
  <si>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</si>
  <si>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</si>
  <si>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</si>
  <si>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</si>
  <si>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</si>
  <si>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</si>
  <si>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</si>
  <si>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</si>
  <si>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</si>
  <si>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</si>
  <si>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</si>
  <si>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</si>
  <si>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</si>
  <si>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</si>
  <si>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</si>
  <si>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</si>
  <si>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</si>
  <si>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</si>
  <si>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</si>
  <si>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</si>
  <si>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</si>
  <si>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</si>
  <si>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</si>
  <si>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</si>
  <si>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</si>
  <si>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</si>
  <si>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</si>
  <si>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</si>
  <si>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</si>
  <si>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</si>
  <si>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</si>
  <si>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</si>
  <si>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</si>
  <si>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</si>
  <si>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</si>
  <si>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</si>
  <si>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</si>
  <si>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</si>
  <si>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</si>
  <si>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</si>
  <si>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</si>
  <si>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</si>
  <si>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</si>
  <si>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</si>
  <si>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</si>
  <si>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</si>
  <si>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</si>
  <si>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</si>
  <si>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</si>
  <si>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</si>
  <si>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</si>
  <si>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</si>
  <si>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</si>
  <si>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</si>
  <si>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</si>
  <si>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</si>
  <si>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</si>
  <si>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</si>
  <si>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</si>
  <si>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</si>
  <si>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</si>
  <si>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</si>
  <si>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</si>
  <si>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</si>
  <si>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</si>
  <si>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</si>
  <si>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</si>
  <si>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</si>
  <si>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</si>
  <si>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</si>
  <si>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</si>
  <si>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</si>
  <si>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</si>
  <si>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</si>
  <si>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</si>
  <si>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</si>
  <si>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</si>
  <si>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</si>
  <si>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</si>
  <si>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</si>
  <si>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</si>
  <si>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</si>
  <si>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</si>
  <si>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</si>
  <si>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</si>
  <si>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</si>
  <si>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</si>
  <si>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</si>
  <si>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</si>
  <si>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</si>
  <si>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</si>
  <si>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</si>
  <si>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</si>
  <si>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</si>
  <si>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</si>
  <si>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</si>
  <si>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</si>
  <si>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</si>
  <si>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</si>
  <si>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</si>
  <si>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</si>
  <si>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</si>
  <si>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</si>
  <si>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</si>
  <si>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</si>
  <si>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</si>
  <si>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</si>
  <si>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</si>
  <si>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</si>
  <si>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</si>
  <si>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</si>
  <si>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</si>
  <si>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</si>
  <si>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</si>
  <si>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</si>
  <si>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</si>
  <si>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</si>
  <si>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</si>
  <si>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</si>
  <si>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</si>
  <si>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</si>
  <si>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</si>
  <si>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</si>
  <si>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</si>
  <si>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</si>
  <si>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</si>
  <si>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</si>
  <si>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</si>
  <si>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</si>
  <si>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</si>
  <si>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</si>
  <si>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</si>
  <si>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</si>
  <si>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</si>
  <si>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</si>
  <si>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</si>
  <si>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</si>
  <si>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</si>
  <si>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</si>
  <si>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</si>
  <si>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</si>
  <si>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</si>
  <si>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</si>
  <si>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</si>
  <si>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</si>
  <si>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</si>
  <si>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</si>
  <si>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</si>
  <si>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</si>
  <si>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</si>
  <si>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</si>
  <si>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</si>
  <si>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</si>
  <si>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</si>
  <si>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</si>
  <si>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</si>
  <si>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</si>
  <si>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</si>
  <si>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</si>
  <si>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</si>
  <si>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</si>
  <si>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</si>
  <si>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</si>
  <si>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</si>
  <si>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</si>
  <si>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</si>
  <si>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</si>
  <si>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</si>
  <si>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</si>
  <si>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</si>
  <si>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</si>
  <si>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</si>
  <si>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</si>
  <si>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</si>
  <si>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</si>
  <si>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</si>
  <si>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</si>
  <si>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</si>
  <si>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</si>
  <si>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</si>
  <si>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</si>
  <si>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</si>
  <si>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</si>
  <si>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</si>
  <si>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</si>
  <si>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</si>
  <si>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</si>
  <si>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</si>
  <si>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</si>
  <si>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</si>
  <si>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</si>
  <si>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</si>
  <si>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</si>
  <si>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</si>
  <si>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</si>
  <si>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</si>
  <si>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</si>
  <si>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</si>
  <si>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</si>
  <si>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</si>
  <si>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</si>
  <si>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</si>
  <si>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</si>
  <si>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</si>
  <si>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</si>
  <si>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</si>
  <si>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</si>
  <si>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</si>
  <si>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</si>
  <si>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</si>
  <si>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</si>
  <si>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</si>
  <si>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</si>
  <si>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</si>
  <si>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</si>
  <si>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</si>
  <si>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</si>
  <si>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</si>
  <si>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</si>
  <si>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</si>
  <si>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</si>
  <si>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</si>
  <si>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</si>
  <si>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</si>
  <si>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</si>
  <si>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</si>
  <si>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</si>
  <si>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</si>
  <si>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</si>
  <si>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</si>
  <si>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</si>
  <si>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</si>
  <si>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</si>
  <si>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</si>
  <si>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</si>
  <si>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</si>
  <si>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</si>
  <si>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</si>
  <si>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</si>
  <si>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</si>
  <si>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</si>
  <si>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</si>
  <si>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</si>
  <si>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</si>
  <si>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</si>
  <si>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</si>
  <si>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</si>
  <si>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</si>
  <si>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</si>
  <si>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</si>
  <si>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</si>
  <si>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</si>
  <si>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</si>
  <si>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</si>
  <si>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</si>
  <si>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</si>
  <si>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</si>
  <si>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</si>
  <si>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</si>
  <si>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</si>
  <si>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</si>
  <si>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</si>
  <si>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</si>
  <si>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</si>
  <si>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</si>
  <si>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</si>
  <si>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</si>
  <si>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</si>
  <si>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</si>
  <si>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</si>
  <si>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</si>
  <si>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</si>
  <si>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</si>
  <si>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</si>
  <si>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</si>
  <si>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</si>
  <si>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</si>
  <si>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</si>
  <si>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</si>
  <si>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</si>
  <si>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</si>
  <si>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</si>
  <si>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</si>
  <si>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</si>
  <si>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</si>
  <si>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</si>
  <si>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</si>
  <si>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</si>
  <si>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</si>
  <si>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</si>
  <si>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</si>
  <si>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</si>
  <si>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</si>
  <si>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</si>
  <si>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</si>
  <si>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</si>
  <si>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</si>
  <si>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</si>
  <si>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</si>
  <si>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</si>
  <si>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</si>
  <si>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</si>
  <si>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</si>
  <si>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</si>
  <si>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</si>
  <si>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</si>
  <si>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</si>
  <si>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</si>
  <si>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</si>
  <si>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</si>
  <si>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</si>
  <si>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</si>
  <si>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</si>
  <si>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</si>
  <si>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</si>
  <si>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</si>
  <si>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</si>
  <si>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</si>
  <si>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</si>
  <si>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</si>
  <si>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</si>
  <si>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</si>
  <si>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</si>
  <si>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</si>
  <si>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</si>
  <si>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</si>
  <si>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</si>
  <si>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</si>
  <si>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</si>
  <si>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</si>
  <si>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</si>
  <si>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</si>
  <si>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</si>
  <si>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</si>
  <si>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</si>
  <si>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</si>
  <si>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</si>
  <si>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</si>
  <si>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</si>
  <si>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</si>
  <si>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</si>
  <si>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</si>
  <si>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</si>
  <si>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</si>
  <si>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</si>
  <si>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</si>
  <si>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</si>
  <si>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</si>
  <si>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</si>
  <si>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</si>
  <si>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</si>
  <si>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</si>
  <si>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</si>
  <si>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</si>
  <si>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</si>
  <si>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</si>
  <si>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</si>
  <si>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</si>
  <si>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</si>
  <si>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</si>
  <si>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</si>
  <si>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</si>
  <si>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</si>
  <si>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</si>
  <si>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</si>
  <si>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</si>
  <si>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</si>
  <si>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</si>
  <si>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</si>
  <si>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</si>
  <si>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</si>
  <si>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</si>
  <si>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</si>
  <si>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</si>
  <si>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</si>
  <si>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</si>
  <si>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</si>
  <si>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</si>
  <si>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</si>
  <si>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</si>
  <si>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</si>
  <si>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</si>
  <si>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</si>
  <si>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</si>
  <si>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</si>
  <si>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</si>
  <si>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</si>
  <si>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</si>
  <si>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</si>
  <si>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</si>
  <si>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</si>
  <si>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</si>
  <si>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</si>
  <si>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</si>
  <si>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</si>
  <si>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</si>
  <si>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</si>
  <si>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</si>
  <si>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</si>
  <si>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</si>
  <si>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</si>
  <si>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</si>
  <si>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</si>
  <si>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</si>
  <si>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</si>
  <si>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</si>
  <si>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</si>
  <si>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</si>
  <si>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</si>
  <si>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</si>
  <si>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</si>
  <si>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</si>
  <si>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</si>
  <si>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</si>
  <si>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</si>
  <si>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</si>
  <si>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</si>
  <si>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</si>
  <si>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</si>
  <si>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</si>
  <si>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</si>
  <si>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</si>
  <si>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</si>
  <si>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</si>
  <si>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</si>
  <si>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</si>
  <si>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</si>
  <si>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</si>
  <si>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</si>
  <si>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</si>
  <si>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</si>
  <si>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</si>
  <si>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</si>
  <si>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</si>
  <si>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</si>
  <si>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</si>
  <si>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</si>
  <si>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</si>
  <si>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</si>
  <si>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</si>
  <si>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</si>
  <si>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</si>
  <si>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</si>
  <si>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</si>
  <si>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</si>
  <si>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</si>
  <si>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</si>
  <si>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</si>
  <si>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</si>
  <si>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</si>
  <si>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</si>
  <si>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</si>
  <si>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</si>
  <si>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</si>
  <si>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</si>
  <si>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</si>
  <si>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</si>
  <si>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</si>
  <si>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</si>
  <si>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</si>
  <si>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</si>
  <si>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</si>
  <si>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</si>
  <si>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</si>
  <si>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</si>
  <si>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</si>
  <si>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</si>
  <si>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</si>
  <si>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</si>
  <si>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</si>
  <si>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</si>
  <si>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</si>
  <si>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</si>
  <si>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</si>
  <si>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</si>
  <si>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</si>
  <si>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</si>
  <si>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</si>
  <si>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</si>
  <si>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</si>
  <si>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</si>
  <si>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</si>
  <si>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</si>
  <si>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</si>
  <si>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</si>
  <si>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</si>
  <si>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</si>
  <si>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</si>
  <si>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</si>
  <si>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</si>
  <si>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</si>
  <si>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</si>
  <si>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</si>
  <si>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</si>
  <si>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</si>
  <si>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</si>
  <si>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</si>
  <si>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</si>
  <si>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</si>
  <si>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</si>
  <si>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</si>
  <si>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</si>
  <si>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</si>
  <si>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</si>
  <si>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</si>
  <si>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</si>
  <si>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</si>
  <si>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</si>
  <si>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</si>
  <si>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</si>
  <si>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</si>
  <si>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</si>
  <si>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</si>
  <si>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</si>
  <si>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</si>
  <si>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</si>
  <si>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</si>
  <si>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</si>
  <si>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</si>
  <si>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</si>
  <si>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</si>
  <si>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</si>
  <si>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</si>
  <si>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</si>
  <si>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</si>
  <si>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</si>
  <si>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</si>
  <si>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</si>
  <si>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</si>
  <si>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</si>
  <si>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</si>
  <si>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</si>
  <si>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</si>
  <si>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</si>
  <si>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</si>
  <si>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</si>
  <si>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</si>
  <si>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</si>
  <si>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</si>
  <si>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</si>
  <si>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</si>
  <si>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</si>
  <si>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</si>
  <si>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</si>
  <si>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</si>
  <si>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</si>
  <si>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</si>
  <si>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</si>
  <si>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</si>
  <si>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</si>
  <si>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</si>
  <si>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</si>
  <si>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</si>
  <si>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</si>
  <si>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</si>
  <si>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</si>
  <si>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</si>
  <si>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</si>
  <si>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</si>
  <si>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</si>
  <si>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</si>
  <si>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</si>
  <si>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</si>
  <si>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</si>
  <si>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</si>
  <si>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</si>
  <si>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</si>
  <si>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</si>
  <si>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</si>
  <si>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</si>
  <si>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</si>
  <si>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</si>
  <si>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</si>
  <si>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</si>
  <si>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</si>
  <si>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</si>
  <si>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</si>
  <si>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</si>
  <si>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</si>
  <si>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</si>
  <si>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</si>
  <si>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</si>
  <si>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</si>
  <si>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</si>
  <si>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</si>
  <si>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</si>
  <si>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</si>
  <si>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</si>
  <si>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</si>
  <si>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</si>
  <si>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</si>
  <si>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</si>
  <si>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</si>
  <si>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</si>
  <si>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</si>
  <si>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</si>
  <si>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</si>
  <si>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</si>
  <si>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</si>
  <si>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</si>
  <si>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</si>
  <si>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</si>
  <si>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</si>
  <si>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</si>
  <si>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</si>
  <si>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</si>
  <si>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</si>
  <si>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</si>
  <si>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</si>
  <si>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</si>
  <si>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</si>
  <si>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</si>
  <si>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</si>
  <si>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</si>
  <si>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</si>
  <si>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</si>
  <si>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</si>
  <si>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</si>
  <si>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</si>
  <si>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</si>
  <si>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</si>
  <si>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</si>
  <si>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</si>
  <si>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</si>
  <si>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</si>
  <si>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</si>
  <si>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</si>
  <si>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</si>
  <si>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</si>
  <si>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</si>
  <si>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</si>
  <si>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</si>
  <si>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</si>
  <si>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</si>
  <si>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</si>
  <si>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</si>
  <si>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</si>
  <si>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</si>
  <si>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</si>
  <si>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</si>
  <si>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</si>
  <si>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</si>
  <si>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</si>
  <si>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</si>
  <si>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</si>
  <si>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</si>
  <si>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</si>
  <si>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</si>
  <si>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</si>
  <si>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</si>
  <si>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</si>
  <si>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</si>
  <si>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</si>
  <si>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</si>
  <si>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</si>
  <si>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</si>
  <si>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</si>
  <si>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</si>
  <si>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</si>
  <si>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</si>
  <si>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</si>
  <si>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</si>
  <si>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</si>
  <si>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</si>
  <si>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</si>
  <si>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</si>
  <si>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</si>
  <si>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</si>
  <si>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</si>
  <si>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</si>
  <si>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</si>
  <si>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</si>
  <si>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</si>
  <si>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</si>
  <si>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</si>
  <si>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</si>
  <si>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</si>
  <si>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</si>
  <si>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</si>
  <si>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</si>
  <si>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</si>
  <si>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</si>
  <si>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</si>
  <si>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</si>
  <si>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</si>
  <si>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</si>
  <si>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</si>
  <si>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</si>
  <si>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</si>
  <si>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</si>
  <si>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</si>
  <si>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</si>
  <si>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</si>
  <si>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</si>
  <si>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</si>
  <si>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</si>
  <si>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</si>
  <si>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</si>
  <si>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</si>
  <si>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</si>
  <si>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</si>
  <si>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</si>
  <si>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</si>
  <si>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</si>
  <si>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</si>
  <si>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</si>
  <si>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</si>
  <si>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</si>
  <si>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</si>
  <si>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</si>
  <si>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</si>
  <si>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</si>
  <si>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</si>
  <si>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</si>
  <si>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</si>
  <si>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</si>
  <si>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</si>
  <si>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</si>
  <si>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</si>
  <si>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</si>
  <si>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</si>
  <si>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</si>
  <si>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</si>
  <si>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</si>
  <si>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</si>
  <si>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</si>
  <si>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</si>
  <si>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</si>
  <si>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</si>
  <si>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</si>
  <si>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</si>
  <si>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</si>
  <si>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</si>
  <si>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</si>
  <si>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</si>
  <si>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</si>
  <si>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</si>
  <si>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</si>
  <si>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</si>
  <si>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</si>
  <si>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</si>
  <si>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</si>
  <si>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</si>
  <si>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</si>
  <si>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</si>
  <si>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</si>
  <si>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</si>
  <si>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</si>
  <si>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</si>
  <si>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</si>
  <si>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</si>
  <si>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</si>
  <si>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</si>
  <si>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</si>
  <si>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</si>
  <si>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</si>
  <si>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</si>
  <si>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</si>
  <si>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</si>
  <si>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</si>
  <si>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</si>
  <si>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</si>
  <si>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</si>
  <si>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</si>
  <si>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</si>
  <si>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</si>
  <si>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</si>
  <si>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</si>
  <si>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</si>
  <si>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</si>
  <si>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</si>
  <si>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</si>
  <si>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</si>
  <si>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</si>
  <si>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</si>
  <si>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</si>
  <si>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</si>
  <si>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</si>
  <si>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</si>
  <si>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</si>
  <si>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</si>
  <si>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</si>
  <si>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</si>
  <si>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</si>
  <si>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</si>
  <si>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</si>
  <si>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</si>
  <si>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</si>
  <si>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</si>
  <si>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</si>
  <si>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</si>
  <si>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</si>
  <si>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</si>
  <si>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</si>
  <si>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</si>
  <si>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</si>
  <si>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</si>
  <si>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</si>
  <si>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</si>
  <si>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</si>
  <si>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</si>
  <si>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</si>
  <si>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</si>
  <si>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</si>
  <si>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</si>
  <si>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</si>
  <si>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</si>
  <si>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</si>
  <si>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</si>
  <si>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</si>
  <si>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</si>
  <si>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</si>
  <si>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</si>
  <si>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</si>
  <si>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</si>
  <si>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</si>
  <si>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</si>
  <si>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</si>
  <si>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</si>
  <si>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</si>
  <si>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</si>
  <si>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</si>
  <si>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</si>
  <si>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</si>
  <si>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</si>
  <si>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</si>
  <si>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</si>
  <si>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</si>
  <si>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</si>
  <si>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</si>
  <si>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</si>
  <si>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</si>
  <si>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</si>
  <si>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</si>
  <si>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</si>
  <si>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</si>
  <si>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</si>
  <si>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</si>
  <si>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</si>
  <si>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</si>
  <si>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</si>
  <si>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</si>
  <si>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</si>
  <si>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</si>
  <si>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</si>
  <si>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</si>
  <si>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</si>
  <si>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</si>
  <si>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</si>
  <si>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</si>
  <si>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</si>
  <si>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</si>
  <si>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</si>
  <si>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</si>
  <si>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</si>
  <si>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</si>
  <si>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</si>
  <si>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</si>
  <si>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</si>
  <si>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</si>
  <si>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</si>
  <si>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</si>
  <si>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</si>
  <si>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</si>
  <si>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</si>
  <si>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</si>
  <si>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</si>
  <si>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</si>
  <si>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</si>
  <si>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</si>
  <si>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</si>
  <si>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</si>
  <si>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</si>
  <si>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</si>
  <si>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</si>
  <si>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</si>
  <si>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</si>
  <si>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</si>
  <si>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</si>
  <si>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</si>
  <si>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</si>
  <si>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</si>
  <si>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</si>
  <si>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</si>
  <si>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</si>
  <si>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</si>
  <si>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</si>
  <si>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</si>
  <si>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</si>
  <si>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</si>
  <si>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</si>
  <si>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</si>
  <si>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</si>
  <si>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</si>
  <si>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</si>
  <si>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</si>
  <si>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</si>
  <si>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</si>
  <si>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</si>
  <si>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</si>
  <si>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</si>
  <si>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</si>
  <si>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</si>
  <si>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</si>
  <si>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</si>
  <si>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</si>
  <si>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</si>
  <si>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</si>
  <si>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</si>
  <si>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</si>
  <si>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</si>
  <si>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</si>
  <si>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</si>
  <si>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</si>
  <si>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</si>
  <si>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</si>
  <si>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</si>
  <si>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</si>
  <si>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</si>
  <si>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</si>
  <si>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</si>
  <si>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</si>
  <si>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</si>
  <si>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</si>
  <si>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</si>
  <si>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</si>
  <si>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</si>
  <si>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</si>
  <si>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</si>
  <si>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</si>
  <si>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</si>
  <si>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</si>
  <si>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</si>
  <si>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</si>
  <si>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</si>
  <si>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</si>
  <si>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</si>
  <si>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</si>
  <si>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</si>
  <si>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</si>
  <si>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</si>
  <si>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</si>
  <si>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</si>
  <si>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</si>
  <si>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</si>
  <si>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</si>
  <si>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</si>
  <si>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</si>
  <si>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</si>
  <si>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</si>
  <si>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</si>
  <si>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</si>
  <si>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</si>
  <si>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</si>
  <si>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</si>
  <si>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</si>
  <si>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</si>
  <si>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</si>
  <si>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</si>
  <si>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</si>
  <si>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</si>
  <si>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</si>
  <si>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</si>
  <si>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</si>
  <si>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</si>
  <si>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</si>
  <si>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</si>
  <si>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</si>
  <si>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</si>
  <si>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</si>
  <si>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</si>
  <si>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</si>
  <si>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</si>
  <si>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</si>
  <si>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</si>
  <si>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</si>
  <si>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</si>
  <si>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</si>
  <si>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</si>
  <si>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</si>
  <si>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</si>
  <si>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</si>
  <si>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</si>
  <si>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</si>
  <si>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</si>
  <si>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</si>
  <si>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</si>
  <si>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</si>
  <si>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</si>
  <si>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</si>
  <si>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</si>
  <si>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</si>
  <si>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</si>
  <si>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</si>
  <si>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</si>
  <si>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</si>
  <si>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</si>
  <si>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</si>
  <si>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</si>
  <si>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</si>
  <si>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</si>
  <si>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</si>
  <si>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</si>
  <si>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</si>
  <si>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</si>
  <si>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</si>
  <si>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</si>
  <si>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</si>
  <si>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</si>
  <si>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</si>
  <si>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</si>
  <si>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</si>
  <si>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</si>
  <si>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</si>
  <si>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</si>
  <si>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</si>
  <si>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</si>
  <si>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</si>
  <si>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</si>
  <si>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</si>
  <si>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</si>
  <si>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</si>
  <si>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</si>
  <si>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</si>
  <si>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</si>
  <si>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</si>
  <si>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</si>
  <si>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</si>
  <si>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</si>
  <si>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</si>
  <si>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</si>
  <si>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</si>
  <si>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</si>
  <si>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</si>
  <si>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</si>
  <si>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</si>
  <si>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</si>
  <si>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</si>
  <si>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</si>
  <si>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</si>
  <si>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</si>
  <si>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</si>
  <si>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</si>
  <si>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</si>
  <si>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</si>
  <si>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</si>
  <si>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</si>
  <si>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</si>
  <si>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</si>
  <si>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</si>
  <si>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</si>
  <si>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</si>
  <si>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</si>
  <si>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</si>
  <si>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</si>
  <si>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</si>
  <si>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</si>
  <si>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</si>
  <si>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</si>
  <si>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</si>
  <si>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</si>
  <si>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</si>
  <si>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</si>
  <si>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</si>
  <si>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</si>
  <si>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</si>
  <si>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</si>
  <si>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</si>
  <si>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</si>
  <si>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</si>
  <si>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</si>
  <si>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</si>
  <si>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</si>
  <si>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</si>
  <si>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</si>
  <si>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</si>
  <si>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</si>
  <si>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</si>
  <si>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</si>
  <si>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</si>
  <si>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</si>
  <si>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</si>
  <si>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</si>
  <si>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</si>
  <si>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</si>
  <si>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</si>
  <si>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</si>
  <si>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</si>
  <si>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</si>
  <si>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</si>
  <si>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</si>
  <si>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</si>
  <si>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</si>
  <si>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</si>
  <si>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</si>
  <si>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</si>
  <si>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</si>
  <si>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</si>
  <si>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</si>
  <si>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</si>
  <si>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</si>
  <si>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</si>
  <si>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</si>
  <si>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</si>
  <si>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</si>
  <si>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</si>
  <si>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</si>
  <si>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</si>
  <si>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</si>
  <si>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</si>
  <si>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</si>
  <si>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</si>
  <si>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</si>
  <si>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</si>
  <si>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</si>
  <si>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</si>
  <si>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</si>
  <si>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</si>
  <si>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</si>
  <si>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</si>
  <si>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</si>
  <si>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</si>
  <si>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</si>
  <si>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</si>
  <si>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</si>
  <si>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</si>
  <si>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</si>
  <si>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</si>
  <si>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</si>
  <si>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</si>
  <si>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</si>
  <si>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</si>
  <si>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</si>
  <si>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</si>
  <si>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</si>
  <si>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</si>
  <si>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</si>
  <si>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</si>
  <si>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</si>
  <si>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</si>
  <si>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</si>
  <si>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</si>
  <si>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</si>
  <si>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</si>
  <si>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</si>
  <si>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</si>
  <si>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</si>
  <si>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</si>
  <si>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</si>
  <si>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</si>
  <si>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</si>
  <si>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</si>
  <si>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</si>
  <si>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</si>
  <si>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</si>
  <si>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</si>
  <si>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</si>
  <si>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</si>
  <si>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</si>
  <si>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</si>
  <si>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</si>
  <si>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</si>
  <si>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</si>
  <si>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</si>
  <si>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</si>
  <si>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</si>
  <si>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</si>
  <si>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</si>
  <si>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</si>
  <si>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</si>
  <si>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</si>
  <si>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</si>
  <si>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</si>
  <si>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</si>
  <si>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</si>
  <si>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</si>
  <si>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</si>
  <si>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</si>
  <si>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</si>
  <si>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</si>
  <si>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</si>
  <si>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</si>
  <si>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</si>
  <si>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</si>
  <si>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</si>
  <si>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</si>
  <si>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</si>
  <si>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</si>
  <si>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</si>
  <si>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</si>
  <si>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</si>
  <si>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</si>
  <si>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</si>
  <si>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</si>
  <si>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</si>
  <si>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</si>
  <si>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</si>
  <si>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</si>
  <si>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</si>
  <si>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</si>
  <si>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</si>
  <si>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</si>
  <si>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</si>
  <si>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</si>
  <si>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</si>
  <si>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</si>
  <si>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</si>
  <si>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</si>
  <si>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</si>
  <si>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</si>
  <si>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</si>
  <si>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</si>
  <si>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</si>
  <si>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</si>
  <si>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</si>
  <si>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</si>
  <si>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</si>
  <si>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</si>
  <si>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</si>
  <si>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</si>
  <si>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</si>
  <si>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</si>
  <si>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</si>
  <si>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</si>
  <si>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</si>
  <si>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</si>
  <si>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</si>
  <si>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</si>
  <si>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</si>
  <si>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</si>
  <si>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</si>
  <si>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</si>
  <si>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</si>
  <si>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</si>
  <si>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</si>
  <si>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</si>
  <si>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</si>
  <si>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</si>
  <si>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</si>
  <si>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</si>
  <si>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</si>
  <si>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</si>
  <si>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</si>
  <si>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</si>
  <si>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</si>
  <si>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</si>
  <si>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</si>
  <si>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</si>
  <si>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</si>
  <si>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</si>
  <si>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</si>
  <si>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</si>
  <si>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</si>
  <si>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</si>
  <si>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</si>
  <si>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</si>
  <si>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</si>
  <si>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</si>
  <si>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</si>
  <si>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</si>
  <si>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</si>
  <si>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</si>
  <si>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</si>
  <si>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</si>
  <si>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</si>
  <si>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</si>
  <si>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</si>
  <si>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</si>
  <si>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</si>
  <si>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</si>
  <si>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</si>
  <si>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</si>
  <si>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</si>
  <si>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</si>
  <si>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</si>
  <si>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</si>
  <si>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</si>
  <si>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</si>
  <si>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</si>
  <si>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</si>
  <si>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</si>
  <si>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</si>
  <si>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</si>
  <si>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</si>
  <si>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</si>
  <si>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</si>
  <si>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</si>
  <si>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</si>
  <si>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</si>
  <si>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</si>
  <si>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</si>
  <si>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</si>
  <si>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</si>
  <si>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</si>
  <si>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</si>
  <si>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</si>
  <si>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</si>
  <si>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</si>
  <si>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</si>
  <si>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</si>
  <si>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</si>
  <si>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</si>
  <si>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</si>
  <si>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</si>
  <si>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</si>
  <si>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</si>
  <si>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</si>
  <si>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</si>
  <si>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</si>
  <si>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</si>
  <si>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</si>
  <si>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</si>
  <si>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</si>
  <si>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</si>
  <si>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</si>
  <si>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</si>
  <si>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</si>
  <si>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</si>
  <si>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</si>
  <si>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</si>
  <si>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</si>
  <si>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</si>
  <si>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</si>
  <si>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</si>
  <si>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</si>
  <si>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</si>
  <si>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</si>
  <si>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</si>
  <si>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</si>
  <si>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</si>
  <si>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</si>
  <si>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</si>
  <si>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</si>
  <si>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</si>
  <si>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</si>
  <si>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</si>
  <si>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</si>
  <si>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</si>
  <si>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</si>
  <si>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</si>
  <si>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</si>
  <si>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</si>
  <si>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</si>
  <si>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</si>
  <si>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</si>
  <si>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</si>
  <si>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</si>
  <si>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</si>
  <si>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</si>
  <si>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</si>
  <si>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</si>
  <si>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</si>
  <si>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</si>
  <si>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</si>
  <si>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</si>
  <si>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</si>
  <si>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</si>
  <si>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</si>
  <si>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</si>
  <si>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</si>
  <si>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</si>
  <si>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</si>
  <si>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</si>
  <si>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</si>
  <si>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</si>
  <si>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</si>
  <si>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</si>
  <si>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</si>
  <si>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</si>
  <si>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</si>
  <si>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</si>
  <si>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</si>
  <si>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</si>
  <si>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</si>
  <si>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</si>
  <si>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</si>
  <si>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</si>
  <si>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</si>
  <si>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</si>
  <si>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</si>
  <si>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</si>
  <si>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</si>
  <si>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</si>
  <si>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</si>
  <si>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</si>
  <si>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</si>
  <si>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</si>
  <si>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</si>
  <si>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</si>
  <si>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</si>
  <si>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</si>
  <si>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</si>
  <si>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</si>
  <si>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</si>
  <si>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</si>
  <si>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</si>
  <si>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</si>
  <si>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</si>
  <si>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</si>
  <si>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</si>
  <si>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</si>
  <si>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</si>
  <si>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</si>
  <si>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</si>
  <si>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</si>
  <si>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</si>
  <si>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</si>
  <si>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</si>
  <si>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</si>
  <si>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</si>
  <si>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</si>
  <si>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</si>
  <si>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</si>
  <si>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</si>
  <si>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</si>
  <si>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</si>
  <si>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</si>
  <si>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</si>
  <si>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</si>
  <si>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</si>
  <si>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</si>
  <si>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</si>
  <si>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</si>
  <si>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</si>
  <si>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</si>
  <si>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</si>
  <si>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</si>
  <si>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</si>
  <si>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</si>
  <si>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</si>
  <si>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</si>
  <si>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</si>
  <si>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</si>
  <si>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</si>
  <si>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</si>
  <si>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</si>
  <si>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</si>
  <si>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</si>
  <si>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</si>
  <si>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</si>
  <si>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</si>
  <si>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</si>
  <si>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</si>
  <si>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</si>
  <si>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</si>
  <si>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</si>
  <si>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</si>
  <si>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</si>
  <si>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</si>
  <si>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</si>
  <si>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</si>
  <si>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</si>
  <si>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</si>
  <si>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</si>
  <si>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</si>
  <si>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</si>
  <si>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</si>
  <si>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</si>
  <si>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</si>
  <si>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</si>
  <si>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</si>
  <si>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</si>
  <si>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</si>
  <si>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</si>
  <si>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</si>
  <si>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</si>
  <si>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</si>
  <si>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</si>
  <si>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</si>
  <si>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</si>
  <si>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</si>
  <si>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</si>
  <si>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</si>
  <si>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</si>
  <si>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</si>
  <si>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</si>
  <si>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</si>
  <si>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</si>
  <si>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</si>
  <si>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</si>
  <si>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</si>
  <si>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</si>
  <si>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</si>
  <si>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</si>
  <si>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</si>
  <si>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</si>
  <si>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</si>
  <si>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</si>
  <si>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</si>
  <si>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</si>
  <si>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</si>
  <si>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</si>
  <si>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</si>
  <si>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</si>
  <si>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</si>
  <si>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</si>
  <si>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</si>
  <si>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</si>
  <si>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</si>
  <si>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</si>
  <si>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</si>
  <si>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</si>
  <si>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</si>
  <si>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</si>
  <si>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</si>
  <si>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</si>
  <si>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</si>
  <si>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</si>
  <si>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</si>
  <si>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</si>
  <si>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</si>
  <si>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</si>
  <si>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</si>
  <si>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</si>
  <si>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</si>
  <si>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</si>
  <si>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</si>
  <si>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</si>
  <si>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</si>
  <si>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</si>
  <si>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</si>
  <si>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</si>
  <si>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</si>
  <si>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</si>
  <si>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</si>
  <si>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</si>
  <si>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</si>
  <si>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</si>
  <si>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</si>
  <si>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</si>
  <si>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</si>
  <si>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</si>
  <si>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</si>
  <si>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</si>
  <si>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</si>
  <si>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</si>
  <si>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</si>
  <si>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</si>
  <si>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</si>
  <si>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</si>
  <si>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</si>
  <si>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</si>
  <si>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</si>
  <si>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</si>
  <si>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</si>
  <si>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</si>
  <si>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</si>
  <si>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</si>
  <si>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</si>
  <si>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</si>
  <si>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</si>
  <si>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</si>
  <si>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</si>
  <si>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</si>
  <si>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</si>
  <si>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</si>
  <si>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</si>
  <si>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</si>
  <si>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</si>
  <si>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</si>
  <si>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</si>
  <si>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</si>
  <si>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</si>
  <si>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</si>
  <si>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</si>
  <si>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</si>
  <si>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</si>
  <si>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</si>
  <si>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</si>
  <si>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</si>
  <si>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</si>
  <si>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</si>
  <si>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</si>
  <si>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</si>
  <si>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</si>
  <si>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</si>
  <si>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</si>
  <si>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</si>
  <si>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</si>
  <si>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</si>
  <si>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</si>
  <si>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</si>
  <si>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</si>
  <si>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</si>
  <si>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</si>
  <si>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</si>
  <si>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</si>
  <si>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</si>
  <si>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</si>
  <si>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</si>
  <si>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</si>
  <si>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</si>
  <si>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</si>
  <si>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</si>
  <si>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</si>
  <si>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</si>
  <si>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</si>
  <si>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</si>
  <si>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</si>
  <si>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</si>
  <si>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</si>
  <si>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</si>
  <si>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</si>
  <si>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</si>
  <si>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</si>
  <si>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</si>
  <si>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</si>
  <si>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</si>
  <si>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</si>
  <si>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</si>
  <si>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</si>
  <si>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</si>
  <si>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</si>
  <si>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</si>
  <si>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</si>
  <si>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</si>
  <si>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</si>
  <si>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</si>
  <si>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</si>
  <si>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</si>
  <si>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</si>
  <si>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</si>
  <si>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</si>
  <si>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</si>
  <si>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</si>
  <si>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</si>
  <si>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</si>
  <si>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</si>
  <si>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</si>
  <si>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</si>
  <si>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</si>
  <si>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</si>
  <si>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</si>
  <si>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</si>
  <si>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</si>
  <si>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</si>
  <si>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</si>
  <si>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</si>
  <si>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</si>
  <si>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</si>
  <si>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</si>
  <si>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</si>
  <si>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</si>
  <si>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</si>
  <si>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</si>
  <si>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</si>
  <si>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</si>
  <si>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</si>
  <si>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</si>
  <si>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</si>
  <si>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</si>
  <si>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</si>
  <si>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</si>
  <si>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</si>
  <si>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</si>
  <si>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</si>
  <si>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</si>
  <si>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</si>
  <si>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</si>
  <si>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</si>
  <si>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</si>
  <si>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</si>
  <si>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</si>
  <si>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</si>
  <si>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</si>
  <si>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</si>
  <si>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</si>
  <si>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</si>
  <si>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</si>
  <si>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</si>
  <si>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</si>
  <si>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</si>
  <si>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</si>
  <si>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</si>
  <si>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</si>
  <si>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</si>
  <si>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</si>
  <si>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</si>
  <si>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</si>
  <si>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</si>
  <si>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</si>
  <si>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</si>
  <si>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</si>
  <si>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</si>
  <si>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</si>
  <si>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</si>
  <si>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</si>
  <si>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</si>
  <si>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</si>
  <si>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</si>
  <si>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</si>
  <si>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</si>
  <si>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</si>
  <si>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</si>
  <si>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</si>
  <si>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</si>
  <si>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</si>
  <si>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</si>
  <si>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</si>
  <si>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</si>
  <si>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</si>
  <si>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</si>
  <si>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</si>
  <si>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</si>
  <si>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</si>
  <si>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</si>
  <si>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</si>
  <si>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</si>
  <si>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</si>
  <si>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</si>
  <si>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</si>
  <si>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</si>
  <si>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</si>
  <si>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</si>
  <si>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</si>
  <si>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</si>
  <si>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</si>
  <si>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</si>
  <si>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</si>
  <si>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</si>
  <si>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</si>
  <si>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</si>
  <si>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</si>
  <si>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</si>
  <si>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</si>
  <si>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</si>
  <si>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</si>
  <si>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</si>
  <si>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</si>
  <si>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</si>
  <si>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</si>
  <si>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</si>
  <si>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</si>
  <si>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</si>
  <si>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</si>
  <si>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</si>
  <si>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</si>
  <si>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</si>
  <si>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</si>
  <si>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</si>
  <si>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</si>
  <si>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</si>
  <si>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</si>
  <si>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</si>
  <si>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</si>
  <si>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</si>
  <si>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</si>
  <si>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</si>
  <si>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</si>
  <si>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</si>
  <si>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</si>
  <si>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</si>
  <si>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</si>
  <si>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</si>
  <si>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</si>
  <si>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</si>
  <si>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</si>
  <si>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</si>
  <si>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</si>
  <si>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</si>
  <si>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</si>
  <si>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</si>
  <si>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</si>
  <si>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</si>
  <si>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</si>
  <si>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</si>
  <si>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</si>
  <si>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</si>
  <si>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</si>
  <si>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</si>
  <si>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</si>
  <si>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</si>
  <si>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</si>
  <si>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</si>
  <si>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</si>
  <si>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</si>
  <si>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</si>
  <si>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</si>
  <si>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</si>
  <si>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</si>
  <si>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</si>
  <si>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</si>
  <si>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</si>
  <si>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</si>
  <si>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</si>
  <si>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</si>
  <si>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</si>
  <si>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</si>
  <si>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</si>
  <si>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</si>
  <si>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</si>
  <si>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</si>
  <si>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</si>
  <si>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</si>
  <si>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</si>
  <si>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</si>
  <si>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</si>
  <si>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</si>
  <si>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</si>
  <si>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</si>
  <si>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</si>
  <si>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</si>
  <si>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</si>
  <si>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</si>
  <si>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</si>
  <si>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</si>
  <si>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</si>
  <si>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</si>
  <si>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</si>
  <si>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</si>
  <si>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</si>
  <si>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</si>
  <si>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</si>
  <si>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</si>
  <si>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</si>
  <si>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</si>
  <si>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</si>
  <si>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</si>
  <si>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</si>
  <si>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</si>
  <si>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</si>
  <si>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</si>
  <si>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</si>
  <si>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</si>
  <si>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</si>
  <si>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</si>
  <si>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</si>
  <si>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</si>
  <si>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</si>
  <si>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</si>
  <si>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</si>
  <si>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</si>
  <si>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</si>
  <si>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</si>
  <si>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</si>
  <si>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</si>
  <si>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</si>
  <si>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</si>
  <si>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</si>
  <si>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</si>
  <si>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</si>
  <si>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</si>
  <si>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</si>
  <si>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</si>
  <si>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</si>
  <si>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</si>
  <si>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</si>
  <si>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</si>
  <si>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</si>
  <si>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</si>
  <si>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</si>
  <si>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</si>
  <si>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</si>
  <si>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</si>
  <si>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</si>
  <si>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</si>
  <si>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</si>
  <si>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</si>
  <si>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</si>
  <si>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</si>
  <si>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</si>
  <si>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</si>
  <si>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</si>
  <si>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</si>
  <si>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</si>
  <si>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</si>
  <si>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</si>
  <si>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</si>
  <si>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</si>
  <si>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</si>
  <si>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</si>
  <si>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</si>
  <si>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</si>
  <si>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</si>
  <si>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</si>
  <si>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</si>
  <si>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</si>
  <si>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</si>
  <si>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</si>
  <si>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</si>
  <si>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</si>
  <si>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</si>
  <si>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</si>
  <si>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</si>
  <si>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</si>
  <si>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</si>
  <si>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</si>
  <si>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</si>
  <si>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</si>
  <si>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</si>
  <si>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</si>
  <si>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</si>
  <si>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</si>
  <si>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</si>
  <si>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</si>
  <si>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</si>
  <si>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</si>
  <si>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</si>
  <si>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</si>
  <si>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</si>
  <si>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</si>
  <si>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</si>
  <si>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</si>
  <si>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</si>
  <si>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</si>
  <si>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</si>
  <si>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</si>
  <si>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</si>
  <si>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</si>
  <si>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</si>
  <si>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</si>
  <si>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</si>
  <si>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</si>
  <si>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</si>
  <si>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</si>
  <si>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</si>
  <si>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</si>
  <si>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</si>
  <si>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</si>
  <si>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</si>
  <si>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</si>
  <si>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</si>
  <si>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</si>
  <si>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</si>
  <si>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</si>
  <si>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</si>
  <si>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</si>
  <si>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</si>
  <si>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</si>
  <si>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</si>
  <si>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</si>
  <si>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</si>
  <si>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</si>
  <si>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</si>
  <si>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</si>
  <si>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</si>
  <si>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</si>
  <si>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</si>
  <si>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</si>
  <si>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</si>
  <si>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</si>
  <si>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</si>
  <si>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</si>
  <si>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</si>
  <si>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</si>
  <si>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</si>
  <si>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</si>
  <si>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</si>
  <si>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</si>
  <si>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</si>
  <si>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</si>
  <si>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</si>
  <si>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</si>
  <si>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</si>
  <si>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</si>
  <si>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</si>
  <si>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</si>
  <si>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</si>
  <si>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</si>
  <si>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</si>
  <si>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</si>
  <si>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</si>
  <si>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</si>
  <si>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</si>
  <si>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</si>
  <si>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</si>
  <si>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</si>
  <si>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</si>
  <si>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</si>
  <si>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</si>
  <si>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</si>
  <si>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</si>
  <si>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</si>
  <si>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</si>
  <si>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</si>
  <si>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</si>
  <si>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</si>
  <si>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</si>
  <si>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</si>
  <si>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</si>
  <si>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</si>
  <si>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</si>
  <si>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</si>
  <si>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</si>
  <si>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</si>
  <si>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</si>
  <si>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</si>
  <si>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</si>
  <si>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</si>
  <si>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</si>
  <si>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</si>
  <si>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</si>
  <si>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</si>
  <si>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</si>
  <si>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</si>
  <si>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</si>
  <si>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</si>
  <si>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</si>
  <si>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</si>
  <si>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</si>
  <si>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</si>
  <si>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</si>
  <si>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</si>
  <si>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</si>
  <si>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</si>
  <si>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</si>
  <si>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</si>
  <si>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</si>
  <si>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</si>
  <si>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</si>
  <si>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</si>
  <si>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</si>
  <si>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</si>
  <si>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</si>
  <si>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</si>
  <si>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</si>
  <si>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</si>
  <si>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</si>
  <si>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</si>
  <si>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</si>
  <si>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</si>
  <si>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</si>
  <si>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</si>
  <si>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</si>
  <si>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</si>
  <si>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</si>
  <si>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</si>
  <si>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</si>
  <si>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</si>
  <si>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</si>
  <si>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</si>
  <si>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</si>
  <si>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</si>
  <si>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</si>
  <si>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</si>
  <si>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</si>
  <si>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</si>
  <si>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</si>
  <si>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</si>
  <si>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</si>
  <si>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</si>
  <si>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</si>
  <si>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</si>
  <si>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</si>
  <si>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</si>
  <si>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</si>
  <si>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</si>
  <si>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</si>
  <si>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</si>
  <si>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</si>
  <si>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</si>
  <si>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</si>
  <si>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</si>
  <si>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</si>
  <si>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</si>
  <si>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</si>
  <si>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</si>
  <si>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</si>
  <si>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</si>
  <si>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</si>
  <si>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</si>
  <si>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</si>
  <si>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</si>
  <si>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</si>
  <si>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</si>
  <si>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</si>
  <si>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</si>
  <si>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</si>
  <si>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</si>
  <si>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</si>
  <si>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</si>
  <si>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</si>
  <si>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</si>
  <si>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</si>
  <si>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</si>
  <si>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</si>
  <si>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</si>
  <si>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</si>
  <si>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</si>
  <si>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</si>
  <si>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</si>
  <si>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</si>
  <si>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</si>
  <si>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</si>
  <si>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</si>
  <si>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</si>
  <si>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</si>
  <si>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</si>
  <si>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</si>
  <si>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</si>
  <si>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</si>
  <si>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</si>
  <si>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</si>
  <si>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</si>
  <si>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</si>
  <si>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</si>
  <si>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</si>
  <si>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</si>
  <si>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</si>
  <si>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</si>
  <si>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</si>
  <si>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</si>
  <si>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</si>
  <si>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</si>
  <si>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</si>
  <si>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</si>
  <si>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</si>
  <si>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</si>
  <si>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</si>
  <si>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</si>
  <si>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</si>
  <si>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</si>
  <si>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</si>
  <si>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</si>
  <si>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</si>
  <si>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</si>
  <si>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</si>
  <si>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</si>
  <si>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</si>
  <si>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</si>
  <si>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</si>
  <si>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</si>
  <si>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</si>
  <si>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</si>
  <si>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</si>
  <si>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</si>
  <si>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</si>
  <si>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</si>
  <si>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</si>
  <si>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</si>
  <si>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</si>
  <si>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</si>
  <si>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</si>
  <si>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</si>
  <si>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</si>
  <si>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</si>
  <si>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</si>
  <si>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</si>
  <si>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</si>
  <si>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</si>
  <si>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</si>
  <si>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</si>
  <si>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</si>
  <si>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</si>
  <si>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</si>
  <si>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</si>
  <si>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</si>
  <si>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</si>
  <si>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</si>
  <si>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</si>
  <si>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</si>
  <si>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</si>
  <si>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</si>
  <si>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</si>
  <si>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</si>
  <si>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</si>
  <si>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</si>
  <si>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</si>
  <si>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</si>
  <si>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</si>
  <si>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</si>
  <si>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</si>
  <si>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</si>
  <si>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</si>
  <si>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</si>
  <si>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</si>
  <si>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</si>
  <si>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</si>
  <si>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</si>
  <si>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</si>
  <si>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</si>
  <si>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</si>
  <si>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</si>
  <si>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</si>
  <si>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</si>
  <si>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</si>
  <si>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</si>
  <si>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</si>
  <si>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</si>
  <si>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</si>
  <si>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</si>
  <si>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</si>
  <si>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</si>
  <si>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</si>
  <si>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</si>
  <si>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</si>
  <si>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</si>
  <si>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</si>
  <si>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</si>
  <si>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</si>
  <si>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</si>
  <si>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</si>
  <si>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</si>
  <si>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</si>
  <si>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</si>
  <si>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</si>
  <si>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</si>
  <si>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</si>
  <si>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</si>
  <si>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</si>
  <si>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</si>
  <si>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</si>
  <si>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</si>
  <si>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</si>
  <si>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</si>
  <si>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</si>
  <si>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</si>
  <si>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</si>
  <si>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</si>
  <si>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</si>
  <si>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</si>
  <si>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</si>
  <si>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</si>
  <si>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</si>
  <si>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</si>
  <si>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</si>
  <si>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</si>
  <si>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</si>
  <si>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</si>
  <si>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</si>
  <si>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</si>
  <si>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</si>
  <si>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</si>
  <si>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</si>
  <si>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</si>
  <si>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</si>
  <si>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</si>
  <si>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</si>
  <si>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</si>
  <si>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</si>
  <si>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</si>
  <si>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</si>
  <si>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</si>
  <si>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</si>
  <si>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</si>
  <si>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</si>
  <si>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</si>
  <si>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</si>
  <si>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</si>
  <si>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</si>
  <si>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</si>
  <si>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</si>
  <si>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</si>
  <si>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</si>
  <si>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</si>
  <si>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</si>
  <si>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</si>
  <si>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</si>
  <si>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</si>
  <si>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</si>
  <si>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</si>
  <si>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</si>
  <si>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</si>
  <si>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</si>
  <si>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</si>
  <si>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</si>
  <si>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</si>
  <si>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</si>
  <si>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</si>
  <si>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</si>
  <si>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</si>
  <si>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</si>
  <si>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</si>
  <si>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</si>
  <si>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</si>
  <si>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</si>
  <si>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</si>
  <si>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</si>
  <si>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</si>
  <si>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</si>
  <si>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</si>
  <si>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</si>
  <si>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</si>
  <si>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</si>
  <si>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</si>
  <si>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</si>
  <si>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</si>
  <si>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</si>
  <si>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</si>
  <si>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</si>
  <si>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</si>
  <si>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</si>
  <si>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</si>
  <si>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</si>
  <si>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</si>
  <si>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</si>
  <si>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</si>
  <si>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</si>
  <si>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</si>
  <si>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</si>
  <si>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</si>
  <si>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</si>
  <si>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</si>
  <si>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</si>
  <si>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</si>
  <si>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</si>
  <si>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</si>
  <si>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</si>
  <si>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</si>
  <si>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</si>
  <si>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</si>
  <si>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</si>
  <si>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</si>
  <si>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</si>
  <si>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</si>
  <si>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</si>
  <si>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</si>
  <si>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</si>
  <si>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</si>
  <si>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</si>
  <si>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</si>
  <si>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</si>
  <si>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</si>
  <si>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</si>
  <si>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</si>
  <si>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</si>
  <si>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</si>
  <si>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</si>
  <si>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</si>
  <si>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</si>
  <si>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</si>
  <si>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</si>
  <si>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</si>
  <si>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</si>
  <si>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</si>
  <si>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</si>
  <si>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</si>
  <si>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</si>
  <si>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</si>
  <si>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</si>
  <si>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</si>
  <si>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</si>
  <si>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</si>
  <si>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</si>
  <si>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</si>
  <si>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</si>
  <si>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</si>
  <si>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</si>
  <si>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</si>
  <si>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</si>
  <si>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</si>
  <si>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</si>
  <si>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</si>
  <si>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</si>
  <si>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</si>
  <si>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</si>
  <si>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</si>
  <si>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</si>
  <si>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</si>
  <si>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</si>
  <si>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</si>
  <si>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</si>
  <si>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</si>
  <si>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</si>
  <si>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</si>
  <si>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</si>
  <si>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</si>
  <si>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</si>
  <si>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</si>
  <si>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</si>
  <si>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</si>
  <si>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</si>
  <si>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</si>
  <si>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</si>
  <si>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</si>
  <si>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</si>
  <si>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</si>
  <si>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</si>
  <si>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</si>
  <si>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</si>
  <si>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</si>
  <si>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</si>
  <si>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</si>
  <si>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</si>
  <si>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</si>
  <si>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</si>
  <si>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</si>
  <si>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</si>
  <si>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</si>
  <si>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</si>
  <si>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</si>
  <si>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</si>
  <si>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</si>
  <si>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</si>
  <si>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</si>
  <si>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</si>
  <si>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</si>
  <si>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</si>
  <si>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</si>
  <si>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</si>
  <si>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</si>
  <si>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</si>
  <si>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</si>
  <si>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</si>
  <si>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</si>
  <si>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</si>
  <si>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</si>
  <si>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</si>
  <si>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</si>
  <si>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</si>
  <si>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</si>
  <si>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</si>
  <si>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</si>
  <si>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</si>
  <si>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</si>
  <si>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</si>
  <si>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</si>
  <si>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</si>
  <si>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</si>
  <si>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</si>
  <si>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</si>
  <si>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</si>
  <si>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</si>
  <si>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</si>
  <si>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</si>
  <si>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</si>
  <si>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</si>
  <si>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</si>
  <si>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</si>
  <si>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</si>
  <si>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</si>
  <si>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</si>
  <si>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</si>
  <si>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</si>
  <si>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</si>
  <si>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</si>
  <si>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</si>
  <si>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</si>
  <si>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</si>
  <si>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</si>
  <si>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</si>
  <si>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</si>
  <si>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</si>
  <si>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</si>
  <si>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</si>
  <si>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</si>
  <si>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</si>
  <si>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</si>
  <si>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</si>
  <si>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</si>
  <si>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</si>
  <si>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</si>
  <si>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</si>
  <si>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</si>
  <si>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</si>
  <si>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</si>
  <si>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</si>
  <si>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</si>
  <si>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</si>
  <si>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</si>
  <si>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</si>
  <si>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</si>
  <si>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</si>
  <si>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</si>
  <si>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</si>
  <si>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</si>
  <si>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</si>
  <si>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</si>
  <si>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</si>
  <si>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</si>
  <si>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</si>
  <si>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</si>
  <si>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</si>
  <si>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</si>
  <si>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</si>
  <si>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</si>
  <si>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</si>
  <si>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</si>
  <si>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</si>
  <si>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</si>
  <si>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</si>
  <si>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</si>
  <si>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</si>
  <si>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</si>
  <si>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</si>
  <si>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</si>
  <si>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</si>
  <si>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</si>
  <si>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</si>
  <si>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</si>
  <si>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</si>
  <si>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</si>
  <si>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</si>
  <si>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</si>
  <si>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</si>
  <si>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</si>
  <si>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</si>
  <si>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</si>
  <si>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</si>
  <si>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</si>
  <si>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</si>
  <si>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</si>
  <si>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</si>
  <si>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</si>
  <si>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</si>
  <si>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</si>
  <si>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</si>
  <si>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</si>
  <si>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</si>
  <si>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</si>
  <si>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</si>
  <si>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</si>
  <si>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</si>
  <si>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</si>
  <si>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</si>
  <si>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</si>
  <si>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</si>
  <si>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</si>
  <si>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</si>
  <si>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</si>
  <si>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</si>
  <si>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</si>
  <si>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</si>
  <si>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</si>
  <si>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</si>
  <si>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</si>
  <si>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</si>
  <si>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</si>
  <si>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</si>
  <si>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</si>
  <si>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</si>
  <si>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</si>
  <si>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</si>
  <si>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</si>
  <si>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</si>
  <si>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</si>
  <si>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</si>
  <si>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</si>
  <si>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</si>
  <si>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</si>
  <si>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</si>
  <si>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</si>
  <si>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</si>
  <si>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</si>
  <si>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</si>
  <si>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</si>
  <si>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</si>
  <si>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</si>
  <si>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</si>
  <si>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</si>
  <si>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</si>
  <si>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</si>
  <si>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</si>
  <si>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</si>
  <si>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</si>
  <si>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</si>
  <si>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</si>
  <si>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</si>
  <si>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</si>
  <si>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</si>
  <si>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</si>
  <si>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</si>
  <si>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</si>
  <si>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</si>
  <si>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</si>
  <si>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</si>
  <si>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</si>
  <si>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</si>
  <si>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</si>
  <si>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</si>
  <si>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</si>
  <si>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</si>
  <si>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</si>
  <si>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</si>
  <si>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</si>
  <si>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</si>
  <si>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</si>
  <si>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</si>
  <si>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</si>
  <si>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</si>
  <si>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</si>
  <si>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</si>
  <si>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</si>
  <si>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</si>
  <si>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</si>
  <si>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</si>
  <si>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</si>
  <si>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</si>
  <si>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</si>
  <si>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</si>
  <si>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</si>
  <si>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</si>
  <si>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</si>
  <si>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</si>
  <si>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</si>
  <si>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</si>
  <si>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</si>
  <si>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</si>
  <si>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</si>
  <si>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</si>
  <si>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</si>
  <si>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</si>
  <si>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</si>
  <si>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</si>
  <si>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</si>
  <si>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</si>
  <si>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</si>
  <si>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</si>
  <si>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</si>
  <si>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</si>
  <si>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</si>
  <si>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</si>
  <si>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</si>
  <si>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</si>
  <si>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</si>
  <si>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</si>
  <si>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</si>
  <si>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</si>
  <si>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</si>
  <si>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</si>
  <si>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</si>
  <si>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</si>
  <si>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</si>
  <si>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</si>
  <si>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</si>
  <si>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</si>
  <si>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</si>
  <si>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</si>
  <si>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</si>
  <si>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</si>
  <si>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</si>
  <si>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</si>
  <si>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</si>
  <si>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</si>
  <si>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</si>
  <si>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</si>
  <si>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</si>
  <si>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</si>
  <si>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</si>
  <si>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</si>
  <si>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</si>
  <si>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</si>
  <si>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</si>
  <si>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</si>
  <si>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</si>
  <si>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</si>
  <si>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</si>
  <si>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</si>
  <si>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</si>
  <si>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</si>
  <si>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</si>
  <si>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</si>
  <si>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</si>
  <si>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</si>
  <si>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</si>
  <si>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</si>
  <si>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</si>
  <si>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</si>
  <si>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</si>
  <si>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</si>
  <si>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</si>
  <si>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</si>
  <si>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</si>
  <si>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</si>
  <si>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</si>
  <si>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</si>
  <si>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</si>
  <si>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</si>
  <si>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</si>
  <si>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</si>
  <si>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</si>
  <si>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</si>
  <si>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</si>
  <si>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</si>
  <si>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</si>
  <si>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</si>
  <si>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</si>
  <si>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</si>
  <si>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</si>
  <si>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</si>
  <si>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</si>
  <si>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</si>
  <si>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</si>
  <si>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</si>
  <si>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</si>
  <si>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</si>
  <si>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</si>
  <si>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</si>
  <si>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</si>
  <si>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</si>
  <si>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</si>
  <si>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</si>
  <si>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</si>
  <si>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</si>
  <si>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</si>
  <si>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</si>
  <si>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</si>
  <si>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</si>
  <si>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</si>
  <si>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</si>
  <si>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</si>
  <si>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</si>
  <si>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</si>
  <si>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</si>
  <si>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</si>
  <si>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</si>
  <si>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</si>
  <si>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</si>
  <si>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</si>
  <si>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</si>
  <si>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</si>
  <si>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</si>
  <si>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</si>
  <si>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</si>
  <si>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</si>
  <si>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</si>
  <si>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</si>
  <si>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</si>
  <si>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</si>
  <si>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</si>
  <si>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</si>
  <si>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</si>
  <si>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</si>
  <si>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</si>
  <si>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</si>
  <si>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</si>
  <si>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</si>
  <si>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</si>
  <si>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</si>
  <si>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</si>
  <si>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</si>
  <si>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</si>
  <si>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</si>
  <si>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</si>
  <si>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</si>
  <si>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</si>
  <si>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</si>
  <si>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</si>
  <si>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</si>
  <si>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</si>
  <si>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</si>
  <si>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</si>
  <si>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</si>
  <si>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</si>
  <si>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</si>
  <si>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</si>
  <si>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</si>
  <si>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</si>
  <si>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</si>
  <si>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</si>
  <si>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</si>
  <si>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</si>
  <si>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</si>
  <si>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</si>
  <si>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</si>
  <si>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</si>
  <si>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</si>
  <si>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</si>
  <si>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</si>
  <si>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</si>
  <si>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</si>
  <si>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</si>
  <si>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</si>
  <si>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</si>
  <si>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</si>
  <si>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</si>
  <si>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</si>
  <si>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</si>
  <si>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</si>
  <si>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</si>
  <si>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</si>
  <si>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</si>
  <si>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</si>
  <si>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</si>
  <si>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</si>
  <si>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</si>
  <si>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</si>
  <si>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</si>
  <si>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</si>
  <si>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</si>
  <si>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</si>
  <si>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</si>
  <si>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</si>
  <si>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</si>
  <si>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</si>
  <si>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</si>
  <si>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</si>
  <si>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</si>
  <si>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</si>
  <si>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</si>
  <si>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</si>
  <si>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</si>
  <si>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</si>
  <si>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</si>
  <si>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</si>
  <si>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</si>
  <si>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</si>
  <si>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</si>
  <si>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</si>
  <si>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</si>
  <si>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</si>
  <si>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</si>
  <si>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</si>
  <si>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</si>
  <si>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</si>
  <si>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</si>
  <si>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</si>
  <si>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</si>
  <si>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</si>
  <si>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</si>
  <si>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</si>
  <si>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</si>
  <si>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</si>
  <si>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</si>
  <si>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</si>
  <si>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</si>
  <si>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</si>
  <si>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</si>
  <si>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</si>
  <si>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</si>
  <si>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</si>
  <si>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</si>
  <si>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</si>
  <si>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</si>
  <si>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</si>
  <si>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</si>
  <si>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</si>
  <si>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</si>
  <si>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</si>
  <si>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</si>
  <si>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</si>
  <si>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</si>
  <si>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</si>
  <si>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</si>
  <si>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</si>
  <si>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</si>
  <si>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</si>
  <si>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</si>
  <si>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</si>
  <si>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</si>
  <si>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</si>
  <si>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</si>
  <si>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</si>
  <si>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</si>
  <si>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</si>
  <si>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</si>
  <si>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</si>
  <si>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</si>
  <si>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</si>
  <si>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</si>
  <si>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</si>
  <si>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</si>
  <si>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</si>
  <si>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</si>
  <si>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</si>
  <si>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</si>
  <si>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</si>
  <si>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</si>
  <si>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</si>
  <si>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</si>
  <si>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</si>
  <si>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</si>
  <si>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</si>
  <si>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</si>
  <si>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</si>
  <si>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</si>
  <si>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</si>
  <si>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</si>
  <si>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</si>
  <si>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</si>
  <si>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</si>
  <si>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</si>
  <si>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</si>
  <si>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</si>
  <si>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</si>
  <si>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</si>
  <si>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</si>
  <si>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</si>
  <si>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</si>
  <si>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</si>
  <si>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</si>
  <si>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</si>
  <si>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</si>
  <si>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</si>
  <si>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</si>
  <si>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</si>
  <si>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</si>
  <si>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</si>
  <si>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</si>
  <si>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</si>
  <si>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</si>
  <si>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</si>
  <si>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</si>
  <si>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</si>
  <si>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</si>
  <si>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</si>
  <si>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</si>
  <si>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</si>
  <si>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</si>
  <si>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</si>
  <si>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</si>
  <si>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</si>
  <si>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</si>
  <si>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</si>
  <si>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</si>
  <si>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</si>
  <si>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</si>
  <si>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</si>
  <si>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</si>
  <si>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</si>
  <si>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</si>
  <si>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</si>
  <si>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</si>
  <si>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</si>
  <si>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</si>
  <si>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</si>
  <si>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</si>
  <si>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</si>
  <si>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</si>
  <si>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</si>
  <si>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</si>
  <si>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</si>
  <si>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</si>
  <si>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</si>
  <si>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</si>
  <si>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</si>
  <si>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</si>
  <si>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</si>
  <si>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</si>
  <si>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</si>
  <si>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</si>
  <si>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</si>
  <si>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</si>
  <si>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</si>
  <si>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</si>
  <si>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</si>
  <si>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</si>
  <si>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</si>
  <si>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</si>
  <si>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</si>
  <si>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</si>
  <si>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</si>
  <si>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</si>
  <si>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</si>
  <si>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</si>
  <si>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</si>
  <si>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</si>
  <si>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</si>
  <si>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</si>
  <si>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</si>
  <si>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</si>
  <si>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</si>
  <si>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</si>
  <si>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</si>
  <si>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</si>
  <si>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</si>
  <si>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</si>
  <si>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</si>
  <si>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</si>
  <si>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</si>
  <si>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</si>
  <si>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</si>
  <si>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</si>
  <si>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</si>
  <si>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</si>
  <si>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</si>
  <si>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</si>
  <si>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</si>
  <si>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</si>
  <si>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</si>
  <si>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</si>
  <si>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</si>
  <si>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</si>
  <si>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</si>
  <si>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</si>
  <si>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</si>
  <si>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</si>
  <si>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</si>
  <si>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</si>
  <si>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</si>
  <si>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</si>
  <si>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</si>
  <si>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</si>
  <si>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</si>
  <si>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</si>
  <si>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</si>
  <si>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</si>
  <si>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</si>
  <si>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</si>
  <si>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</si>
  <si>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</si>
  <si>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</si>
  <si>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</si>
  <si>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</si>
  <si>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</si>
  <si>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</si>
  <si>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</si>
  <si>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</si>
  <si>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</si>
  <si>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</si>
  <si>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</si>
  <si>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</si>
  <si>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</si>
  <si>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</si>
  <si>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</si>
  <si>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</si>
  <si>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</si>
  <si>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</si>
  <si>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</si>
  <si>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</si>
  <si>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</si>
  <si>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</si>
  <si>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</si>
  <si>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</si>
  <si>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</si>
  <si>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</si>
  <si>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</si>
  <si>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</si>
  <si>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</si>
  <si>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</si>
  <si>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</si>
  <si>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</si>
  <si>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</si>
  <si>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</si>
  <si>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</si>
  <si>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</si>
  <si>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</si>
  <si>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</si>
  <si>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</si>
  <si>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</si>
  <si>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</si>
  <si>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</si>
  <si>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</si>
  <si>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</si>
  <si>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</si>
  <si>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</si>
  <si>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</si>
  <si>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</si>
  <si>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</si>
  <si>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</si>
  <si>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</si>
  <si>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</si>
  <si>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</si>
  <si>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</si>
  <si>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</si>
  <si>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</si>
  <si>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</si>
  <si>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</si>
  <si>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</si>
  <si>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</si>
  <si>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</si>
  <si>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</si>
  <si>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</si>
  <si>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</si>
  <si>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</si>
  <si>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</si>
  <si>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</si>
  <si>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</si>
  <si>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</si>
  <si>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</si>
  <si>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</si>
  <si>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</si>
  <si>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</si>
  <si>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</si>
  <si>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</si>
  <si>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</si>
  <si>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</si>
  <si>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</si>
  <si>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</si>
  <si>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</si>
  <si>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</si>
  <si>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</si>
  <si>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</si>
  <si>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</si>
  <si>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</si>
  <si>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</si>
  <si>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</si>
  <si>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</si>
  <si>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</si>
  <si>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</si>
  <si>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</si>
  <si>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</si>
  <si>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</si>
  <si>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</si>
  <si>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</si>
  <si>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</si>
  <si>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</si>
  <si>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</si>
  <si>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</si>
  <si>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</si>
  <si>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</si>
  <si>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</si>
  <si>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</si>
  <si>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</si>
  <si>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</si>
  <si>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</si>
  <si>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</si>
  <si>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</si>
  <si>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</si>
  <si>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</si>
  <si>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</si>
  <si>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</si>
  <si>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</si>
  <si>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</si>
  <si>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</si>
  <si>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</si>
  <si>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</si>
  <si>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</si>
  <si>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</si>
  <si>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</si>
  <si>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</si>
  <si>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</si>
  <si>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</si>
  <si>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</si>
  <si>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</si>
  <si>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</si>
  <si>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</si>
  <si>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</si>
  <si>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</si>
  <si>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</si>
  <si>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</si>
  <si>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</si>
  <si>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</si>
  <si>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</si>
  <si>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</si>
  <si>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</si>
  <si>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</si>
  <si>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</si>
  <si>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</si>
  <si>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</si>
  <si>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</si>
  <si>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</si>
  <si>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</si>
  <si>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</si>
  <si>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</si>
  <si>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</si>
  <si>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</si>
  <si>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</si>
  <si>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</si>
  <si>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</si>
  <si>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</si>
  <si>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</si>
  <si>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</si>
  <si>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</si>
  <si>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</si>
  <si>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</si>
  <si>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</si>
  <si>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</si>
  <si>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</si>
  <si>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</si>
  <si>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</si>
  <si>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</si>
  <si>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</si>
  <si>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</si>
  <si>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</si>
  <si>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</si>
  <si>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</si>
  <si>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</si>
  <si>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</si>
  <si>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</si>
  <si>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</si>
  <si>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</si>
  <si>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</si>
  <si>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</si>
  <si>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</si>
  <si>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</si>
  <si>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</si>
  <si>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</si>
  <si>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</si>
  <si>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</si>
  <si>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</si>
  <si>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</si>
  <si>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</si>
  <si>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</si>
  <si>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</si>
  <si>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</si>
  <si>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</si>
  <si>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</si>
  <si>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</si>
  <si>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</si>
  <si>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</si>
  <si>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</si>
  <si>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</si>
  <si>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</si>
  <si>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</si>
  <si>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</si>
  <si>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</si>
  <si>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</si>
  <si>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</si>
  <si>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</si>
  <si>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</si>
  <si>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</si>
  <si>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</si>
  <si>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</si>
  <si>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</si>
  <si>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</si>
  <si>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</si>
  <si>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</si>
  <si>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</si>
  <si>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</si>
  <si>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</si>
  <si>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</si>
  <si>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</si>
  <si>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</si>
  <si>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</si>
  <si>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</si>
  <si>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</si>
  <si>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</si>
  <si>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</si>
  <si>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</si>
  <si>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</si>
  <si>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</si>
  <si>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</si>
  <si>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</si>
  <si>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</si>
  <si>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</si>
  <si>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</si>
  <si>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</si>
  <si>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</si>
  <si>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</si>
  <si>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</si>
  <si>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</si>
  <si>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</si>
  <si>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</si>
  <si>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</si>
  <si>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</si>
  <si>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</si>
  <si>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</si>
  <si>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</si>
  <si>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</si>
  <si>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</si>
  <si>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</si>
  <si>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</si>
  <si>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</si>
  <si>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</si>
  <si>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</si>
  <si>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</si>
  <si>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</si>
  <si>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</si>
  <si>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</si>
  <si>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</si>
  <si>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</si>
  <si>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</si>
  <si>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</si>
  <si>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</si>
  <si>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</si>
  <si>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</si>
  <si>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</si>
  <si>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</si>
  <si>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</si>
  <si>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</si>
  <si>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</si>
  <si>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</si>
  <si>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</si>
  <si>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</si>
  <si>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</si>
  <si>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</si>
  <si>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</si>
  <si>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</si>
  <si>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</si>
  <si>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</si>
  <si>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</si>
  <si>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</si>
  <si>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</si>
  <si>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</si>
  <si>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</si>
  <si>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</si>
  <si>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</si>
  <si>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</si>
  <si>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</si>
  <si>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</si>
  <si>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</si>
  <si>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</si>
  <si>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</si>
  <si>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</si>
  <si>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</si>
  <si>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</si>
  <si>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</si>
  <si>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</si>
  <si>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</si>
  <si>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</si>
  <si>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</si>
  <si>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</si>
  <si>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</si>
  <si>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</si>
  <si>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</si>
  <si>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</si>
  <si>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</si>
  <si>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</si>
  <si>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</si>
  <si>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</si>
  <si>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</si>
  <si>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</si>
  <si>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</si>
  <si>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</si>
  <si>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</si>
  <si>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</si>
  <si>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</si>
  <si>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</si>
  <si>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</si>
  <si>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</si>
  <si>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</si>
  <si>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</si>
  <si>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</si>
  <si>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</si>
  <si>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</si>
  <si>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</si>
  <si>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</si>
  <si>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</si>
  <si>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</si>
  <si>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</si>
  <si>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</si>
  <si>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</si>
  <si>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</si>
  <si>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</si>
  <si>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</si>
  <si>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</si>
  <si>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</si>
  <si>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</si>
  <si>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</si>
  <si>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</si>
  <si>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</si>
  <si>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</si>
  <si>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</si>
  <si>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</si>
  <si>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</si>
  <si>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</si>
  <si>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</si>
  <si>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</si>
  <si>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</si>
  <si>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</si>
  <si>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</si>
  <si>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</si>
  <si>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</si>
  <si>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</si>
  <si>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</si>
  <si>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</si>
  <si>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</si>
  <si>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</si>
  <si>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</si>
  <si>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</si>
  <si>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</si>
  <si>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</si>
  <si>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</si>
  <si>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</si>
  <si>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</si>
  <si>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</si>
  <si>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</si>
  <si>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</si>
  <si>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</si>
  <si>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</si>
  <si>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</si>
  <si>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</si>
  <si>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</si>
  <si>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</si>
  <si>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</si>
  <si>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</si>
  <si>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</si>
  <si>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</si>
  <si>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</si>
  <si>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</si>
  <si>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</si>
  <si>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</si>
  <si>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</si>
  <si>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</si>
  <si>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</si>
  <si>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</si>
  <si>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</si>
  <si>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</si>
  <si>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</si>
  <si>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</si>
  <si>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</si>
  <si>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</si>
  <si>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</si>
  <si>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</si>
  <si>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</si>
  <si>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</si>
  <si>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</si>
  <si>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</si>
  <si>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</si>
  <si>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</si>
  <si>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</si>
  <si>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</si>
  <si>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</si>
  <si>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</si>
  <si>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</si>
  <si>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</si>
  <si>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</si>
  <si>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</si>
  <si>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</si>
  <si>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</si>
  <si>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</si>
  <si>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</si>
  <si>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</si>
  <si>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</si>
  <si>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</si>
  <si>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</si>
  <si>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</si>
  <si>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</si>
  <si>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</si>
  <si>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</si>
  <si>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</si>
  <si>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</si>
  <si>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</si>
  <si>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</si>
  <si>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</si>
  <si>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</si>
  <si>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</si>
  <si>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</si>
  <si>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</si>
  <si>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</si>
  <si>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</si>
  <si>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</si>
  <si>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</si>
  <si>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</si>
  <si>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</si>
  <si>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</si>
  <si>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</si>
  <si>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</si>
  <si>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</si>
  <si>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</si>
  <si>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</si>
  <si>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</si>
  <si>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</si>
  <si>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</si>
  <si>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</si>
  <si>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</si>
  <si>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</si>
  <si>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</si>
  <si>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</si>
  <si>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</si>
  <si>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</si>
  <si>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</si>
  <si>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</si>
  <si>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</si>
  <si>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</si>
  <si>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</si>
  <si>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</si>
  <si>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</si>
  <si>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</si>
  <si>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</si>
  <si>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</si>
  <si>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</si>
  <si>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</si>
  <si>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</si>
  <si>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</si>
  <si>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</si>
  <si>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</si>
  <si>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</si>
  <si>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</si>
  <si>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</si>
  <si>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</si>
  <si>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</si>
  <si>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</si>
  <si>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</si>
  <si>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</si>
  <si>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</si>
  <si>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</si>
  <si>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</si>
  <si>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</si>
  <si>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</si>
  <si>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</si>
  <si>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</si>
  <si>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</si>
  <si>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</si>
  <si>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</si>
  <si>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</si>
  <si>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</si>
  <si>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</si>
  <si>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</si>
  <si>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</si>
  <si>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</si>
  <si>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</si>
  <si>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</si>
  <si>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</si>
  <si>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</si>
  <si>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</si>
  <si>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</si>
  <si>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</si>
  <si>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</si>
  <si>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</si>
  <si>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</si>
  <si>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</si>
  <si>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</si>
  <si>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</si>
  <si>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</si>
  <si>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</si>
  <si>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</si>
  <si>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</si>
  <si>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</si>
  <si>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</si>
  <si>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</si>
  <si>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</si>
  <si>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</si>
  <si>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</si>
  <si>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</si>
  <si>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</si>
  <si>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</si>
  <si>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</si>
  <si>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</si>
  <si>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</si>
  <si>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</si>
  <si>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</si>
  <si>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</si>
  <si>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</si>
  <si>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</si>
  <si>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</si>
  <si>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</si>
  <si>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</si>
  <si>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</si>
  <si>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</si>
  <si>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</si>
  <si>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</si>
  <si>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</si>
  <si>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</si>
  <si>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</si>
  <si>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</si>
  <si>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</si>
  <si>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</si>
  <si>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</si>
  <si>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</si>
  <si>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</si>
  <si>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</si>
  <si>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</si>
  <si>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</si>
  <si>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</si>
  <si>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</si>
  <si>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</si>
  <si>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</si>
  <si>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</si>
  <si>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</si>
  <si>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</si>
  <si>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</si>
  <si>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</si>
  <si>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</si>
  <si>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</si>
  <si>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</si>
  <si>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</si>
  <si>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</si>
  <si>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</si>
  <si>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</si>
  <si>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</si>
  <si>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</si>
  <si>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</si>
  <si>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</si>
  <si>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</si>
  <si>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</si>
  <si>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</si>
  <si>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</si>
  <si>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</si>
  <si>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</si>
  <si>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</si>
  <si>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</si>
  <si>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</si>
  <si>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</si>
  <si>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</si>
  <si>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</si>
  <si>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</si>
  <si>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</si>
  <si>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</si>
  <si>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</si>
  <si>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</si>
  <si>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</si>
  <si>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</si>
  <si>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</si>
  <si>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</si>
  <si>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</si>
  <si>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</si>
  <si>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</si>
  <si>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</si>
  <si>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</si>
  <si>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</si>
  <si>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</si>
  <si>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</si>
  <si>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</si>
  <si>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</si>
  <si>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</si>
  <si>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</si>
  <si>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</si>
  <si>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</si>
  <si>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</si>
  <si>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</si>
  <si>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</si>
  <si>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</si>
  <si>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</si>
  <si>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</si>
  <si>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</si>
  <si>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</si>
  <si>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</si>
  <si>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</si>
  <si>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</si>
  <si>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</si>
  <si>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</si>
  <si>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</si>
  <si>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</si>
  <si>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</si>
  <si>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</si>
  <si>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</si>
  <si>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</si>
  <si>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</si>
  <si>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</si>
  <si>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</si>
  <si>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</si>
  <si>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</si>
  <si>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</si>
  <si>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</si>
  <si>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</si>
  <si>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</si>
  <si>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</si>
  <si>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</si>
  <si>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</si>
  <si>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</si>
  <si>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</si>
  <si>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</si>
  <si>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</si>
  <si>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</si>
  <si>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</si>
  <si>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</si>
  <si>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</si>
  <si>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</si>
  <si>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</si>
  <si>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</si>
  <si>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</si>
  <si>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</si>
  <si>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</si>
  <si>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</si>
  <si>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</si>
  <si>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</si>
  <si>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</si>
  <si>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</si>
  <si>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</si>
  <si>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</si>
  <si>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</si>
  <si>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</si>
  <si>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</si>
  <si>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</si>
  <si>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</si>
  <si>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</si>
  <si>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</si>
  <si>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</si>
  <si>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</si>
  <si>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</si>
  <si>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</si>
  <si>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</si>
  <si>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</si>
  <si>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</si>
  <si>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</si>
  <si>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</si>
  <si>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</si>
  <si>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</si>
  <si>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</si>
  <si>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</si>
  <si>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</si>
  <si>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</si>
  <si>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</si>
  <si>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</si>
  <si>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</si>
  <si>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</si>
  <si>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</si>
  <si>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</si>
  <si>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</si>
  <si>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</si>
  <si>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</si>
  <si>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</si>
  <si>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</si>
  <si>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</si>
  <si>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</si>
  <si>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</si>
  <si>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</si>
  <si>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</si>
  <si>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</si>
  <si>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</si>
  <si>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</si>
  <si>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</si>
  <si>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</si>
  <si>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</si>
  <si>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</si>
  <si>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</si>
  <si>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</si>
  <si>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</si>
  <si>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</si>
  <si>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</si>
  <si>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</si>
  <si>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</si>
  <si>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</si>
  <si>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</si>
  <si>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</si>
  <si>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</si>
  <si>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</si>
  <si>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</si>
  <si>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</si>
  <si>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</si>
  <si>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</si>
  <si>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</si>
  <si>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</si>
  <si>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</si>
  <si>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</si>
  <si>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</si>
  <si>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</si>
  <si>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</si>
  <si>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</si>
  <si>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</si>
  <si>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</si>
  <si>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</si>
  <si>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</si>
  <si>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</si>
  <si>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</si>
  <si>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</si>
  <si>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</si>
  <si>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</si>
  <si>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</si>
  <si>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</si>
  <si>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</si>
  <si>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</si>
  <si>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</si>
  <si>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</si>
  <si>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</si>
  <si>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</si>
  <si>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</si>
  <si>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</si>
  <si>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</si>
  <si>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</si>
  <si>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</si>
  <si>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</si>
  <si>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</si>
  <si>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</si>
  <si>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</si>
  <si>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</si>
  <si>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</si>
  <si>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</si>
  <si>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</si>
  <si>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</si>
  <si>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</si>
  <si>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</si>
  <si>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</si>
  <si>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</si>
  <si>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</si>
  <si>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</si>
  <si>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</si>
  <si>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</si>
  <si>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</si>
  <si>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</si>
  <si>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</si>
  <si>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</si>
  <si>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</si>
  <si>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</si>
  <si>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</si>
  <si>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</si>
  <si>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</si>
  <si>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</si>
  <si>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</si>
  <si>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</si>
  <si>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</si>
  <si>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</si>
  <si>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</si>
  <si>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</si>
  <si>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</si>
  <si>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</si>
  <si>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</si>
  <si>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</si>
  <si>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</si>
  <si>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</si>
  <si>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</si>
  <si>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</si>
  <si>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</si>
  <si>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</si>
  <si>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</si>
  <si>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</si>
  <si>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</si>
  <si>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</si>
  <si>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</si>
  <si>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</si>
  <si>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</si>
  <si>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</si>
  <si>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</si>
  <si>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</si>
  <si>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</si>
  <si>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</si>
  <si>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</si>
  <si>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</si>
  <si>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</si>
  <si>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</si>
  <si>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</si>
  <si>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</si>
  <si>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</si>
  <si>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</si>
  <si>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</si>
  <si>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</si>
  <si>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</si>
  <si>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</si>
  <si>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</si>
  <si>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</si>
  <si>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</si>
  <si>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</si>
  <si>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</si>
  <si>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</si>
  <si>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</si>
  <si>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</si>
  <si>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</si>
  <si>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</si>
  <si>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</si>
  <si>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</si>
  <si>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</si>
  <si>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</si>
  <si>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</si>
  <si>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</si>
  <si>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</si>
  <si>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</si>
  <si>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</si>
  <si>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</si>
  <si>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</si>
  <si>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</si>
  <si>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</si>
  <si>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</si>
  <si>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</si>
  <si>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</si>
  <si>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</si>
  <si>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</si>
  <si>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</si>
  <si>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</si>
  <si>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</si>
  <si>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</si>
  <si>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</si>
  <si>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</si>
  <si>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</si>
  <si>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</si>
  <si>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</si>
  <si>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</si>
  <si>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</si>
  <si>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</si>
  <si>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</si>
  <si>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</si>
  <si>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</si>
  <si>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</si>
  <si>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</si>
  <si>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</si>
  <si>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</si>
  <si>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</si>
  <si>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</si>
  <si>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</si>
  <si>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</si>
  <si>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</si>
  <si>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</si>
  <si>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</si>
  <si>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</si>
  <si>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</si>
  <si>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</si>
  <si>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</si>
  <si>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</si>
  <si>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</si>
  <si>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</si>
  <si>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</si>
  <si>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</si>
  <si>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</si>
  <si>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</si>
  <si>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</si>
  <si>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</si>
  <si>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</si>
  <si>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</si>
  <si>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</si>
  <si>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</si>
  <si>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</si>
  <si>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</si>
  <si>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</si>
  <si>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</si>
  <si>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</si>
  <si>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</si>
  <si>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</si>
  <si>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</si>
  <si>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</si>
  <si>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</si>
  <si>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</si>
  <si>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</si>
  <si>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</si>
  <si>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</si>
  <si>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</si>
  <si>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</si>
  <si>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</si>
  <si>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</si>
  <si>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</si>
  <si>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</si>
  <si>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</si>
  <si>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</si>
  <si>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</si>
  <si>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</si>
  <si>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</si>
  <si>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</si>
  <si>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</si>
  <si>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</si>
  <si>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</si>
  <si>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</si>
  <si>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</si>
  <si>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</si>
  <si>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</si>
  <si>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</si>
  <si>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</si>
  <si>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</si>
  <si>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</si>
  <si>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</si>
  <si>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</si>
  <si>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</si>
  <si>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</si>
  <si>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</si>
  <si>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</si>
  <si>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</si>
  <si>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</si>
  <si>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</si>
  <si>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</si>
  <si>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</si>
  <si>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</si>
  <si>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</si>
  <si>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</si>
  <si>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</si>
  <si>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</si>
  <si>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</si>
  <si>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</si>
  <si>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</si>
  <si>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</si>
  <si>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</si>
  <si>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</si>
  <si>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</si>
  <si>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</si>
  <si>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</si>
  <si>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</si>
  <si>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</si>
  <si>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</si>
  <si>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</si>
  <si>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</si>
  <si>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</si>
  <si>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</si>
  <si>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</si>
  <si>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</si>
  <si>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</si>
  <si>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</si>
  <si>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</si>
  <si>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</si>
  <si>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</si>
  <si>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</si>
  <si>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</si>
  <si>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</si>
  <si>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</si>
  <si>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</si>
  <si>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</si>
  <si>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</si>
  <si>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</si>
  <si>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</si>
  <si>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</si>
  <si>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</si>
  <si>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</si>
  <si>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</si>
  <si>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</si>
  <si>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</si>
  <si>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</si>
  <si>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</si>
  <si>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</si>
  <si>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</si>
  <si>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</si>
  <si>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</si>
  <si>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</si>
  <si>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</si>
  <si>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</si>
  <si>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</si>
  <si>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</si>
  <si>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</si>
  <si>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</si>
  <si>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</si>
  <si>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</si>
  <si>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</si>
  <si>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</si>
  <si>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</si>
  <si>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</si>
  <si>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</si>
  <si>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</si>
  <si>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</si>
  <si>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</si>
  <si>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</si>
  <si>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</si>
  <si>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</si>
  <si>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</si>
  <si>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</si>
  <si>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</si>
  <si>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</si>
  <si>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</si>
  <si>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</si>
  <si>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</si>
  <si>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</si>
  <si>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</si>
  <si>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</si>
  <si>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</si>
  <si>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</si>
  <si>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</si>
  <si>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</si>
  <si>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</si>
  <si>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</si>
  <si>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</si>
  <si>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</si>
  <si>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</si>
  <si>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</si>
  <si>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</si>
  <si>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</si>
  <si>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</si>
  <si>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</si>
  <si>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</si>
  <si>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</si>
  <si>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</si>
  <si>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</si>
  <si>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</si>
  <si>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</si>
  <si>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</si>
  <si>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</si>
  <si>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</si>
  <si>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</si>
  <si>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</si>
  <si>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</si>
  <si>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</si>
  <si>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</si>
  <si>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</si>
  <si>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</si>
  <si>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</si>
  <si>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</si>
  <si>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</si>
  <si>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</si>
  <si>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</si>
  <si>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</si>
  <si>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</si>
  <si>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</si>
  <si>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</si>
  <si>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</si>
  <si>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</si>
  <si>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</si>
  <si>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</si>
  <si>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</si>
  <si>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</si>
  <si>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</si>
  <si>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</si>
  <si>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</si>
  <si>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</si>
  <si>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</si>
  <si>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</si>
  <si>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</si>
  <si>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</si>
  <si>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</si>
  <si>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</si>
  <si>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</si>
  <si>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</si>
  <si>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</si>
  <si>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</si>
  <si>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</si>
  <si>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</si>
  <si>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</si>
  <si>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</si>
  <si>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</si>
  <si>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</si>
  <si>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</si>
  <si>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</si>
  <si>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</si>
  <si>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</si>
  <si>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</si>
  <si>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</si>
  <si>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</si>
  <si>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</si>
  <si>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</si>
  <si>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</si>
  <si>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</si>
  <si>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</si>
  <si>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</si>
  <si>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</si>
  <si>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</si>
  <si>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</si>
  <si>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</si>
  <si>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</si>
  <si>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</si>
  <si>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</si>
  <si>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</si>
  <si>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</si>
  <si>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</si>
  <si>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</si>
  <si>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</si>
  <si>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</si>
  <si>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</si>
  <si>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</si>
  <si>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</si>
  <si>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</si>
  <si>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</si>
  <si>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</si>
  <si>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</si>
  <si>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</si>
  <si>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</si>
  <si>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</si>
  <si>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</si>
  <si>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</si>
  <si>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</si>
  <si>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</si>
  <si>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</si>
  <si>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</si>
  <si>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</si>
  <si>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</si>
  <si>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</si>
  <si>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</si>
  <si>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</si>
  <si>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</si>
  <si>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</si>
  <si>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</si>
  <si>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</si>
  <si>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</si>
  <si>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</si>
  <si>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</si>
  <si>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</si>
  <si>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</si>
  <si>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</si>
  <si>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</si>
  <si>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</si>
  <si>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</si>
  <si>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</si>
  <si>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</si>
  <si>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</si>
  <si>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</si>
  <si>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</si>
  <si>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</si>
  <si>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</si>
  <si>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</si>
  <si>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</si>
  <si>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</si>
  <si>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</si>
  <si>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</si>
  <si>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</si>
  <si>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</si>
  <si>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</si>
  <si>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</si>
  <si>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</si>
  <si>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</si>
  <si>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</si>
  <si>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</si>
  <si>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</si>
  <si>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</si>
  <si>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</si>
  <si>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</si>
  <si>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</si>
  <si>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</si>
  <si>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</si>
  <si>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</si>
  <si>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</si>
  <si>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</si>
  <si>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</si>
  <si>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</si>
  <si>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</si>
  <si>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</si>
  <si>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</si>
  <si>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</si>
  <si>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</si>
  <si>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</si>
  <si>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</si>
  <si>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</si>
  <si>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</si>
  <si>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</si>
  <si>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</si>
  <si>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</si>
  <si>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</si>
  <si>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</si>
  <si>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</si>
  <si>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</si>
  <si>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</si>
  <si>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</si>
  <si>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</si>
  <si>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</si>
  <si>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</si>
  <si>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</si>
  <si>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</si>
  <si>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</si>
  <si>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</si>
  <si>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</si>
  <si>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</si>
  <si>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</si>
  <si>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</si>
  <si>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</si>
  <si>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</si>
  <si>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</si>
  <si>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</si>
  <si>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</si>
  <si>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</si>
  <si>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</si>
  <si>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</si>
  <si>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</si>
  <si>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</si>
  <si>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</si>
  <si>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</si>
  <si>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</si>
  <si>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</si>
  <si>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</si>
  <si>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</si>
  <si>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</si>
  <si>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</si>
  <si>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</si>
  <si>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</si>
  <si>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</si>
  <si>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</si>
  <si>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</si>
  <si>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</si>
  <si>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</si>
  <si>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</si>
  <si>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</si>
  <si>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</si>
  <si>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</si>
  <si>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</si>
  <si>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</si>
  <si>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</si>
  <si>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</si>
  <si>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</si>
  <si>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</si>
  <si>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</si>
  <si>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</si>
  <si>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</si>
  <si>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</si>
  <si>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</si>
  <si>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</si>
  <si>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</si>
  <si>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</si>
  <si>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</si>
  <si>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</si>
  <si>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</si>
  <si>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</si>
  <si>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</si>
  <si>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</si>
  <si>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</si>
  <si>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</si>
  <si>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</si>
  <si>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</si>
  <si>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</si>
  <si>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</si>
  <si>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</si>
  <si>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</si>
  <si>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</si>
  <si>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</si>
  <si>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</si>
  <si>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</si>
  <si>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</si>
  <si>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</si>
  <si>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</si>
  <si>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</si>
  <si>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</si>
  <si>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</si>
  <si>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</si>
  <si>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</si>
  <si>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</si>
  <si>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</si>
  <si>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</si>
  <si>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</si>
  <si>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</si>
  <si>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</si>
  <si>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</si>
  <si>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</si>
  <si>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</si>
  <si>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</si>
  <si>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</si>
  <si>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</si>
  <si>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</si>
  <si>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</si>
  <si>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</si>
  <si>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</si>
  <si>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</si>
  <si>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</si>
  <si>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</si>
  <si>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</si>
  <si>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</si>
  <si>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</si>
  <si>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</si>
  <si>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</si>
  <si>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</si>
  <si>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</si>
  <si>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</si>
  <si>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</si>
  <si>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</si>
  <si>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</si>
  <si>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</si>
  <si>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</si>
  <si>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</si>
  <si>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</si>
  <si>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</si>
  <si>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</si>
  <si>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</si>
  <si>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</si>
  <si>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</si>
  <si>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</si>
  <si>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</si>
  <si>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</si>
  <si>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</si>
  <si>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</si>
  <si>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</si>
  <si>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</si>
  <si>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</si>
  <si>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</si>
  <si>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</si>
  <si>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</si>
  <si>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</si>
  <si>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</si>
  <si>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</si>
  <si>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</si>
  <si>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</si>
  <si>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</si>
  <si>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</si>
  <si>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</si>
  <si>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</si>
  <si>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</si>
  <si>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</si>
  <si>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</si>
  <si>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</si>
  <si>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</si>
  <si>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</si>
  <si>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</si>
  <si>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</si>
  <si>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</si>
  <si>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</si>
  <si>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</si>
  <si>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</si>
  <si>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</si>
  <si>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</si>
  <si>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</si>
  <si>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</si>
  <si>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</si>
  <si>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</si>
  <si>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</si>
  <si>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</si>
  <si>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</si>
  <si>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</si>
  <si>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</si>
  <si>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</si>
  <si>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</si>
  <si>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</si>
  <si>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</si>
  <si>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</si>
  <si>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</si>
  <si>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</si>
  <si>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</si>
  <si>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</si>
  <si>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</si>
  <si>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</si>
  <si>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</si>
  <si>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</si>
  <si>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</si>
  <si>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</si>
  <si>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</si>
  <si>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</si>
  <si>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</si>
  <si>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</si>
  <si>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</si>
  <si>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</si>
  <si>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</si>
  <si>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</si>
  <si>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</si>
  <si>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</si>
  <si>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</si>
  <si>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</si>
  <si>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</si>
  <si>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</si>
  <si>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</si>
  <si>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</si>
  <si>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</si>
  <si>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</si>
  <si>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</si>
  <si>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</si>
  <si>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</si>
  <si>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</si>
  <si>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</si>
  <si>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</si>
  <si>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</si>
  <si>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</si>
  <si>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</si>
  <si>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</si>
  <si>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</si>
  <si>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</si>
  <si>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</si>
  <si>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</si>
  <si>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</si>
  <si>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</si>
  <si>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</si>
  <si>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</si>
  <si>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</si>
  <si>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</si>
  <si>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</si>
  <si>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</si>
  <si>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</si>
  <si>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</si>
  <si>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</si>
  <si>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</si>
  <si>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</si>
  <si>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</si>
  <si>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</si>
  <si>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</si>
  <si>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</si>
  <si>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</si>
  <si>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</si>
  <si>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</si>
  <si>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</si>
  <si>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</si>
  <si>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</si>
  <si>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</si>
  <si>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</si>
  <si>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</si>
  <si>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</si>
  <si>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</si>
  <si>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</si>
  <si>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</si>
  <si>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</si>
  <si>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</si>
  <si>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</si>
  <si>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</si>
  <si>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</si>
  <si>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</si>
  <si>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</si>
  <si>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</si>
  <si>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</si>
  <si>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</si>
  <si>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</si>
  <si>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</si>
  <si>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</si>
  <si>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</si>
  <si>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</si>
  <si>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</si>
  <si>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</si>
  <si>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</si>
  <si>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</si>
  <si>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</si>
  <si>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</si>
  <si>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</si>
  <si>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</si>
  <si>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</si>
  <si>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</si>
  <si>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</si>
  <si>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</si>
  <si>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</si>
  <si>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</si>
  <si>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</si>
  <si>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</si>
  <si>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</si>
  <si>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</si>
  <si>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</si>
  <si>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</si>
  <si>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</si>
  <si>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</si>
  <si>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</si>
  <si>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</si>
  <si>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</si>
  <si>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</si>
  <si>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</si>
  <si>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</si>
  <si>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</si>
  <si>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</si>
  <si>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</si>
  <si>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</si>
  <si>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</si>
  <si>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</si>
  <si>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</si>
  <si>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</si>
  <si>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</si>
  <si>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</si>
  <si>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</si>
  <si>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</si>
  <si>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</si>
  <si>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</si>
  <si>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</si>
  <si>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</si>
  <si>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</si>
  <si>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</si>
  <si>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</si>
  <si>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</si>
  <si>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</si>
  <si>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</si>
  <si>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</si>
  <si>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</si>
  <si>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</si>
  <si>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</si>
  <si>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</si>
  <si>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</si>
  <si>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</si>
  <si>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</si>
  <si>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</si>
  <si>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</si>
  <si>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</si>
  <si>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</si>
  <si>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</si>
  <si>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</si>
  <si>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</si>
  <si>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</si>
  <si>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</si>
  <si>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</si>
  <si>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</si>
  <si>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</si>
  <si>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</si>
  <si>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</si>
  <si>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</si>
  <si>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</si>
  <si>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</si>
  <si>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</si>
  <si>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</si>
  <si>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</si>
  <si>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</si>
  <si>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</si>
  <si>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</si>
  <si>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</si>
  <si>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</si>
  <si>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</si>
  <si>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</si>
  <si>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</si>
  <si>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</si>
  <si>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</si>
  <si>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</si>
  <si>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</si>
  <si>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</si>
  <si>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</si>
  <si>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</si>
  <si>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</si>
  <si>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</si>
  <si>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</si>
  <si>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</si>
  <si>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</si>
  <si>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</si>
  <si>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</si>
  <si>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</si>
  <si>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</si>
  <si>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</si>
  <si>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</si>
  <si>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</si>
  <si>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</si>
  <si>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</si>
  <si>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</si>
  <si>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</si>
  <si>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</si>
  <si>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</si>
  <si>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</si>
  <si>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</si>
  <si>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</si>
  <si>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</si>
  <si>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</si>
  <si>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</si>
  <si>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</si>
  <si>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</si>
  <si>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</si>
  <si>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</si>
  <si>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</si>
  <si>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</si>
  <si>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</si>
  <si>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</si>
  <si>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</si>
  <si>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</si>
  <si>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</si>
  <si>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</si>
  <si>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</si>
  <si>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</si>
  <si>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</si>
  <si>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</si>
  <si>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</si>
  <si>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</si>
  <si>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</si>
  <si>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</si>
  <si>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</si>
  <si>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</si>
  <si>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</si>
  <si>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</si>
  <si>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</si>
  <si>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</si>
  <si>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</si>
  <si>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</si>
  <si>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</si>
  <si>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</si>
  <si>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</si>
  <si>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</si>
  <si>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</si>
  <si>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</si>
  <si>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</si>
  <si>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</si>
  <si>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</si>
  <si>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</si>
  <si>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</si>
  <si>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</si>
  <si>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</si>
  <si>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</si>
  <si>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</si>
  <si>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</si>
  <si>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</si>
  <si>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</si>
  <si>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</si>
  <si>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</si>
  <si>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</si>
  <si>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</si>
  <si>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</si>
  <si>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</si>
  <si>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</si>
  <si>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</si>
  <si>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</si>
  <si>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</si>
  <si>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</si>
  <si>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</si>
  <si>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</si>
  <si>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</si>
  <si>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</si>
  <si>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</si>
  <si>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</si>
  <si>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</si>
  <si>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</si>
  <si>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</si>
  <si>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</si>
  <si>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</si>
  <si>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</si>
  <si>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</si>
  <si>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</si>
  <si>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</si>
  <si>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</si>
  <si>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</si>
  <si>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</si>
  <si>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</si>
  <si>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</si>
  <si>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</si>
  <si>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</si>
  <si>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</si>
  <si>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</si>
  <si>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</si>
  <si>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</si>
  <si>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</si>
  <si>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</si>
  <si>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</si>
  <si>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</si>
  <si>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</si>
  <si>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</si>
  <si>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</si>
  <si>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</si>
  <si>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</si>
  <si>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</si>
  <si>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</si>
  <si>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</si>
  <si>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</si>
  <si>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</si>
  <si>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</si>
  <si>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</si>
  <si>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</si>
  <si>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</si>
  <si>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</si>
  <si>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</si>
  <si>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</si>
  <si>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</si>
  <si>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</si>
  <si>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</si>
  <si>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</si>
  <si>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</si>
  <si>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</si>
  <si>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</si>
  <si>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</si>
  <si>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</si>
  <si>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</si>
  <si>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</si>
  <si>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</si>
  <si>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</si>
  <si>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</si>
  <si>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</si>
  <si>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</si>
  <si>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</si>
  <si>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</si>
  <si>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</si>
  <si>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</si>
  <si>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</si>
  <si>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</si>
  <si>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</si>
  <si>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</si>
  <si>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</si>
  <si>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</si>
  <si>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</si>
  <si>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</si>
  <si>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</si>
  <si>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</si>
  <si>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</si>
  <si>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</si>
  <si>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</si>
  <si>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</si>
  <si>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</si>
  <si>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</si>
  <si>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</si>
  <si>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</si>
  <si>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</si>
  <si>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</si>
  <si>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</si>
  <si>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</si>
  <si>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</si>
  <si>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</si>
  <si>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</si>
  <si>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</si>
  <si>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</si>
  <si>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</si>
  <si>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</si>
  <si>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</si>
  <si>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</si>
  <si>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</si>
  <si>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</si>
  <si>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</si>
  <si>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</si>
  <si>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</si>
  <si>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</si>
  <si>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</si>
  <si>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</si>
  <si>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</si>
  <si>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</si>
  <si>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</si>
  <si>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</si>
  <si>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</si>
  <si>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</si>
  <si>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</si>
  <si>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</si>
  <si>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</si>
  <si>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</si>
  <si>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</si>
  <si>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</si>
  <si>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</si>
  <si>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</si>
  <si>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</si>
  <si>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</si>
  <si>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</si>
  <si>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</si>
  <si>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</si>
  <si>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</si>
  <si>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</si>
  <si>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</si>
  <si>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</si>
  <si>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</si>
  <si>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</si>
  <si>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</si>
  <si>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</si>
  <si>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</si>
  <si>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</si>
  <si>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</si>
  <si>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</si>
  <si>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</si>
  <si>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</si>
  <si>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</si>
  <si>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</si>
  <si>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</si>
  <si>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</si>
  <si>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</si>
  <si>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</si>
  <si>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</si>
  <si>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</si>
  <si>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</si>
  <si>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</si>
  <si>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</si>
  <si>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</si>
  <si>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</si>
  <si>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</si>
  <si>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</si>
  <si>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</si>
  <si>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</si>
  <si>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</si>
  <si>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</si>
  <si>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</si>
  <si>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</si>
  <si>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</si>
  <si>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</si>
  <si>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</si>
  <si>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</si>
  <si>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</si>
  <si>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</si>
  <si>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</si>
  <si>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</si>
  <si>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</si>
  <si>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</si>
  <si>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</si>
  <si>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</si>
  <si>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</si>
  <si>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</si>
  <si>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</si>
  <si>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</si>
  <si>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</si>
  <si>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</si>
  <si>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</si>
  <si>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</si>
  <si>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</si>
  <si>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</si>
  <si>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</si>
  <si>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</si>
  <si>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</si>
  <si>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</si>
  <si>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</si>
  <si>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</si>
  <si>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</si>
  <si>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</si>
  <si>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</si>
  <si>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</si>
  <si>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</si>
  <si>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</si>
  <si>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</si>
  <si>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</si>
  <si>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</si>
  <si>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</si>
  <si>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</si>
  <si>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</si>
  <si>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</si>
  <si>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</si>
  <si>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</si>
  <si>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</si>
  <si>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</si>
  <si>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</si>
  <si>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</si>
  <si>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</si>
  <si>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</si>
  <si>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</si>
  <si>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</si>
  <si>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</si>
  <si>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</si>
  <si>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</si>
  <si>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</si>
  <si>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</si>
  <si>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</si>
  <si>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</si>
  <si>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</si>
  <si>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</si>
  <si>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</si>
  <si>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</si>
  <si>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</si>
  <si>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</si>
  <si>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</si>
  <si>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</si>
  <si>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</si>
  <si>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</si>
  <si>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</si>
  <si>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</si>
  <si>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</si>
  <si>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</si>
  <si>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</si>
  <si>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</si>
  <si>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</si>
  <si>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</si>
  <si>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</si>
  <si>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</si>
  <si>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</si>
  <si>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</si>
  <si>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</si>
  <si>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</si>
  <si>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</si>
  <si>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</si>
  <si>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</si>
  <si>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</si>
  <si>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</si>
  <si>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</si>
  <si>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</si>
  <si>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</si>
  <si>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</si>
  <si>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</si>
  <si>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</si>
  <si>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</si>
  <si>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</si>
  <si>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</si>
  <si>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</si>
  <si>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</si>
  <si>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</si>
  <si>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</si>
  <si>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</si>
  <si>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</si>
  <si>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</si>
  <si>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</si>
  <si>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</si>
  <si>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</si>
  <si>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</si>
  <si>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</si>
  <si>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</si>
  <si>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</si>
  <si>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</si>
  <si>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</si>
  <si>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</si>
  <si>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</si>
  <si>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</si>
  <si>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</si>
  <si>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</si>
  <si>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</si>
  <si>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</si>
  <si>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</si>
  <si>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</si>
  <si>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</si>
  <si>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</si>
  <si>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</si>
  <si>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</si>
  <si>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</si>
  <si>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</si>
  <si>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</si>
  <si>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</si>
  <si>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</si>
  <si>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</si>
  <si>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</si>
  <si>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</si>
  <si>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</si>
  <si>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</si>
  <si>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</si>
  <si>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</si>
  <si>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</si>
  <si>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</si>
  <si>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</si>
  <si>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</si>
  <si>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</si>
  <si>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</si>
  <si>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</si>
  <si>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</si>
  <si>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</si>
  <si>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</si>
  <si>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</si>
  <si>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</si>
  <si>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</si>
  <si>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</si>
  <si>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</si>
  <si>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</si>
  <si>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</si>
  <si>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</si>
  <si>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</si>
  <si>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</si>
  <si>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</si>
  <si>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</si>
  <si>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</si>
  <si>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</si>
  <si>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</si>
  <si>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</si>
  <si>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</si>
  <si>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</si>
  <si>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</si>
  <si>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</si>
  <si>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</si>
  <si>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</si>
  <si>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</si>
  <si>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</si>
  <si>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</si>
  <si>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</si>
  <si>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</si>
  <si>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</si>
  <si>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</si>
  <si>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</si>
  <si>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</si>
  <si>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</si>
  <si>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</si>
  <si>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</si>
  <si>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</si>
  <si>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</si>
  <si>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</si>
  <si>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</si>
  <si>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</si>
  <si>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</si>
  <si>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</si>
  <si>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</si>
  <si>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</si>
  <si>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</si>
  <si>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</si>
  <si>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</si>
  <si>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</si>
  <si>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</si>
  <si>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</si>
  <si>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</si>
  <si>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</si>
  <si>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</si>
  <si>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</si>
  <si>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</si>
  <si>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</si>
  <si>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</si>
  <si>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</si>
  <si>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</si>
  <si>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</si>
  <si>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</si>
  <si>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</si>
  <si>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</si>
  <si>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</si>
  <si>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</si>
  <si>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</si>
  <si>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</si>
  <si>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</si>
  <si>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</si>
  <si>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</si>
  <si>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</si>
  <si>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</si>
  <si>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</si>
  <si>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</si>
  <si>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</si>
  <si>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</si>
  <si>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</si>
  <si>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</si>
  <si>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</si>
  <si>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</si>
  <si>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</si>
  <si>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</si>
  <si>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</si>
  <si>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</si>
  <si>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</si>
  <si>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</si>
  <si>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</si>
  <si>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</si>
  <si>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</si>
  <si>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</si>
  <si>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</si>
  <si>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</si>
  <si>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</si>
  <si>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</si>
  <si>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</si>
  <si>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</si>
  <si>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</si>
  <si>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</si>
  <si>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</si>
  <si>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</si>
  <si>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</si>
  <si>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</si>
  <si>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</si>
  <si>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</si>
  <si>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</si>
  <si>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</si>
  <si>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</si>
  <si>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</si>
  <si>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</si>
  <si>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</si>
  <si>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</si>
  <si>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</si>
  <si>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</si>
  <si>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</si>
  <si>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</si>
  <si>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</si>
  <si>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</si>
  <si>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</si>
  <si>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</si>
  <si>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</si>
  <si>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</si>
  <si>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</si>
  <si>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</si>
  <si>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</si>
  <si>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</si>
  <si>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</si>
  <si>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</si>
  <si>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</si>
  <si>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</si>
  <si>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</si>
  <si>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</si>
  <si>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</si>
  <si>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</si>
  <si>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</si>
  <si>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</si>
  <si>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</si>
  <si>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</si>
  <si>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</si>
  <si>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</si>
  <si>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</si>
  <si>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</si>
  <si>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</si>
  <si>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</si>
  <si>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</si>
  <si>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</si>
  <si>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</si>
  <si>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</si>
  <si>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</si>
  <si>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</si>
  <si>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</si>
  <si>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</si>
  <si>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</si>
  <si>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</si>
  <si>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</si>
  <si>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</si>
  <si>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</si>
  <si>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</si>
  <si>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</si>
  <si>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</si>
  <si>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</si>
  <si>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</si>
  <si>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</si>
  <si>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</si>
  <si>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</si>
  <si>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</si>
  <si>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</si>
  <si>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</si>
  <si>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</si>
  <si>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</si>
  <si>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</si>
  <si>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</si>
  <si>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</si>
  <si>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</si>
  <si>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</si>
  <si>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</si>
  <si>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</si>
  <si>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</si>
  <si>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</si>
  <si>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</si>
  <si>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</si>
  <si>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</si>
  <si>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</si>
  <si>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</si>
  <si>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</si>
  <si>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</si>
  <si>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</si>
  <si>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</si>
  <si>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</si>
  <si>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</si>
  <si>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</si>
  <si>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</si>
  <si>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</si>
  <si>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</si>
  <si>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</si>
  <si>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</si>
  <si>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</si>
  <si>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</si>
  <si>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</si>
  <si>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</si>
  <si>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</si>
  <si>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</si>
  <si>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</si>
  <si>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</si>
  <si>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</si>
  <si>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</si>
  <si>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</si>
  <si>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</si>
  <si>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</si>
  <si>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</si>
  <si>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</si>
  <si>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</si>
  <si>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</si>
  <si>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</si>
  <si>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</si>
  <si>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</si>
  <si>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</si>
  <si>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</si>
  <si>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</si>
  <si>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</si>
  <si>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</si>
  <si>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</si>
  <si>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</si>
  <si>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</si>
  <si>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</si>
  <si>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</si>
  <si>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</si>
  <si>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</si>
  <si>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</si>
  <si>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</si>
  <si>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</si>
  <si>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</si>
  <si>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</si>
  <si>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</si>
  <si>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</si>
  <si>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</si>
  <si>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</si>
  <si>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</si>
  <si>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</si>
  <si>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</si>
  <si>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</si>
  <si>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</si>
  <si>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</si>
  <si>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</si>
  <si>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</si>
  <si>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</si>
  <si>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</si>
  <si>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</si>
  <si>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</si>
  <si>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</si>
  <si>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</si>
  <si>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</si>
  <si>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</si>
  <si>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</si>
  <si>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</si>
  <si>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</si>
  <si>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</si>
  <si>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</si>
  <si>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</si>
  <si>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</si>
  <si>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</si>
  <si>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</si>
  <si>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</si>
  <si>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</si>
  <si>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</si>
  <si>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</si>
  <si>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</si>
  <si>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</si>
  <si>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</si>
  <si>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</si>
  <si>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</si>
  <si>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</si>
  <si>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</si>
  <si>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</si>
  <si>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</si>
  <si>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</si>
  <si>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</si>
  <si>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</si>
  <si>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</si>
  <si>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</si>
  <si>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</si>
  <si>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</si>
  <si>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</si>
  <si>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</si>
  <si>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</si>
  <si>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</si>
  <si>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</si>
  <si>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</si>
  <si>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</si>
  <si>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</si>
  <si>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</si>
  <si>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</si>
  <si>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</si>
  <si>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</si>
  <si>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</si>
  <si>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</si>
  <si>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</si>
  <si>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</si>
  <si>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</si>
  <si>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</si>
  <si>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</si>
  <si>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</si>
  <si>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</si>
  <si>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</si>
  <si>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</si>
  <si>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</si>
  <si>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</si>
  <si>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</si>
  <si>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</si>
  <si>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</si>
  <si>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</si>
  <si>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</si>
  <si>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</si>
  <si>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</si>
  <si>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</si>
  <si>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</si>
  <si>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</si>
  <si>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</si>
  <si>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</si>
  <si>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</si>
  <si>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</si>
  <si>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</si>
  <si>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</si>
  <si>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</si>
  <si>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</si>
  <si>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</si>
  <si>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</si>
  <si>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</si>
  <si>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</si>
  <si>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</si>
  <si>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</si>
  <si>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</si>
  <si>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</si>
  <si>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</si>
  <si>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</si>
  <si>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</si>
  <si>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</si>
  <si>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</si>
  <si>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</si>
  <si>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</si>
  <si>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</si>
  <si>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</si>
  <si>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</si>
  <si>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</si>
  <si>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</si>
  <si>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</si>
  <si>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</si>
  <si>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</si>
  <si>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</si>
  <si>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</si>
  <si>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</si>
  <si>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</si>
  <si>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</si>
  <si>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</si>
  <si>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</si>
  <si>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</si>
  <si>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</si>
  <si>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</si>
  <si>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</si>
  <si>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</si>
  <si>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</si>
  <si>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</si>
  <si>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</si>
  <si>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</si>
  <si>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</si>
  <si>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</si>
  <si>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</si>
  <si>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</si>
  <si>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</si>
  <si>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</si>
  <si>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</si>
  <si>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</si>
  <si>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</si>
  <si>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</si>
  <si>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</si>
  <si>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</si>
  <si>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</si>
  <si>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</si>
  <si>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</si>
  <si>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</si>
  <si>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</si>
  <si>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</si>
  <si>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</si>
  <si>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</si>
  <si>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</si>
  <si>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</si>
  <si>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</si>
  <si>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</si>
  <si>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</si>
  <si>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</si>
  <si>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</si>
  <si>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</si>
  <si>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</si>
  <si>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</si>
  <si>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</si>
  <si>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</si>
  <si>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</si>
  <si>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</si>
  <si>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</si>
  <si>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</si>
  <si>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</si>
  <si>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</si>
  <si>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</si>
  <si>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</si>
  <si>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</si>
  <si>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</si>
  <si>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</si>
  <si>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</si>
  <si>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</si>
  <si>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</si>
  <si>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</si>
  <si>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</si>
  <si>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</si>
  <si>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</si>
  <si>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</si>
  <si>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</si>
  <si>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</si>
  <si>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</si>
  <si>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</si>
  <si>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</si>
  <si>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</si>
  <si>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</si>
  <si>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</si>
  <si>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</si>
  <si>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</si>
  <si>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</si>
  <si>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</si>
  <si>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</si>
  <si>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</si>
  <si>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</si>
  <si>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</si>
  <si>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</si>
  <si>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</si>
  <si>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</si>
  <si>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</si>
  <si>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</si>
  <si>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</si>
  <si>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</si>
  <si>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</si>
  <si>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</si>
  <si>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</si>
  <si>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</si>
  <si>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</si>
  <si>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</si>
  <si>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</si>
  <si>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</si>
  <si>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</si>
  <si>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</si>
  <si>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</si>
  <si>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</si>
  <si>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</si>
  <si>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</si>
  <si>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</si>
  <si>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</si>
  <si>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</si>
  <si>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</si>
  <si>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</si>
  <si>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</si>
  <si>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</si>
  <si>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</si>
  <si>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</si>
  <si>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</si>
  <si>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</si>
  <si>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</si>
  <si>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</si>
  <si>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</si>
  <si>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</si>
  <si>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</si>
  <si>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</si>
  <si>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</si>
  <si>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</si>
  <si>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</si>
  <si>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</si>
  <si>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</si>
  <si>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</si>
  <si>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</si>
  <si>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</si>
  <si>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</si>
  <si>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</si>
  <si>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</si>
  <si>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</si>
  <si>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</si>
  <si>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</si>
  <si>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</si>
  <si>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</si>
  <si>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</si>
  <si>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</si>
  <si>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</si>
  <si>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</si>
  <si>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</si>
  <si>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</si>
  <si>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</si>
  <si>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</si>
  <si>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</si>
  <si>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</si>
  <si>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</si>
  <si>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</si>
  <si>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</si>
  <si>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</si>
  <si>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</si>
  <si>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</si>
  <si>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</si>
  <si>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</si>
  <si>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</si>
  <si>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</si>
  <si>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</si>
  <si>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</si>
  <si>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</si>
  <si>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</si>
  <si>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</si>
  <si>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</si>
  <si>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</si>
  <si>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</si>
  <si>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</si>
  <si>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</si>
  <si>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</si>
  <si>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</si>
  <si>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</si>
  <si>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</si>
  <si>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</si>
  <si>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</si>
  <si>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</si>
  <si>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</si>
  <si>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</si>
  <si>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</si>
  <si>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</si>
  <si>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</si>
  <si>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</si>
  <si>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</si>
  <si>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</si>
  <si>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</si>
  <si>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</si>
  <si>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</si>
  <si>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</si>
  <si>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</si>
  <si>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</si>
  <si>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</si>
  <si>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</si>
  <si>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</si>
  <si>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</si>
  <si>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</si>
  <si>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</si>
  <si>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</si>
  <si>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</si>
  <si>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</si>
  <si>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</si>
  <si>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</si>
  <si>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</si>
  <si>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</si>
  <si>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</si>
  <si>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</si>
  <si>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</si>
  <si>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</si>
  <si>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</si>
  <si>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</si>
  <si>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</si>
  <si>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</si>
  <si>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</si>
  <si>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</si>
  <si>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</si>
  <si>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</si>
  <si>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</si>
  <si>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</si>
  <si>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</si>
  <si>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</si>
  <si>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</si>
  <si>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</si>
  <si>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</si>
  <si>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</si>
  <si>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</si>
  <si>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</si>
  <si>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</si>
  <si>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</si>
  <si>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</si>
  <si>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</si>
  <si>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</si>
  <si>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</si>
  <si>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</si>
  <si>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</si>
  <si>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</si>
  <si>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</si>
  <si>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</si>
  <si>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</si>
  <si>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</si>
  <si>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</si>
  <si>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</si>
  <si>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</si>
  <si>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</si>
  <si>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</si>
  <si>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</si>
  <si>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</si>
  <si>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</si>
  <si>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</si>
  <si>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</si>
  <si>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</si>
  <si>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</si>
  <si>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</si>
  <si>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</si>
  <si>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</si>
  <si>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</si>
  <si>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</si>
  <si>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</si>
  <si>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</si>
  <si>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</si>
  <si>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</si>
  <si>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</si>
  <si>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</si>
  <si>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</si>
  <si>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</si>
  <si>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</si>
  <si>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</si>
  <si>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</si>
  <si>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</si>
  <si>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</si>
  <si>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</si>
  <si>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</si>
  <si>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</si>
  <si>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</si>
  <si>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</si>
  <si>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</si>
  <si>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</si>
  <si>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</si>
  <si>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</si>
  <si>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</si>
  <si>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</si>
  <si>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</si>
  <si>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</si>
  <si>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</si>
  <si>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</si>
  <si>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</si>
  <si>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</si>
  <si>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</si>
  <si>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</si>
  <si>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</si>
  <si>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</si>
  <si>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</si>
  <si>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</si>
  <si>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</si>
  <si>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</si>
  <si>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</si>
  <si>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</si>
  <si>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</si>
  <si>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</si>
  <si>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</si>
  <si>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</si>
  <si>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</si>
  <si>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</si>
  <si>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</si>
  <si>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</si>
  <si>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</si>
  <si>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</si>
  <si>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</si>
  <si>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</si>
  <si>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</si>
  <si>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</si>
  <si>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</si>
  <si>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</si>
  <si>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</si>
  <si>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</si>
  <si>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</si>
  <si>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</si>
  <si>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</si>
  <si>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</si>
  <si>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</si>
  <si>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</si>
  <si>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</si>
  <si>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</si>
  <si>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</si>
  <si>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</si>
  <si>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</si>
  <si>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</si>
  <si>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</si>
  <si>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</si>
  <si>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</si>
  <si>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</si>
  <si>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</si>
  <si>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</si>
  <si>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</si>
  <si>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</si>
  <si>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</si>
  <si>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</si>
  <si>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</si>
  <si>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</si>
  <si>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</si>
  <si>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</si>
  <si>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</si>
  <si>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</si>
  <si>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</si>
  <si>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</si>
  <si>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</si>
  <si>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</si>
  <si>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</si>
  <si>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</si>
  <si>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</si>
  <si>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</si>
  <si>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</si>
  <si>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</si>
  <si>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</si>
  <si>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</si>
  <si>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</si>
  <si>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</si>
  <si>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</si>
  <si>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</si>
  <si>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</si>
  <si>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</si>
  <si>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</si>
  <si>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</si>
  <si>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</si>
  <si>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</si>
  <si>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</si>
  <si>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</si>
  <si>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</si>
  <si>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</si>
  <si>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</si>
  <si>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</si>
  <si>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</si>
  <si>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</si>
  <si>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</si>
  <si>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</si>
  <si>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</si>
  <si>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</si>
  <si>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</si>
  <si>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</si>
  <si>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</si>
  <si>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</si>
  <si>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</si>
  <si>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</si>
  <si>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</si>
  <si>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</si>
  <si>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</si>
  <si>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</si>
  <si>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</si>
  <si>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</si>
  <si>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</si>
  <si>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</si>
  <si>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</si>
  <si>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</si>
  <si>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</si>
  <si>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</si>
  <si>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</si>
  <si>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</si>
  <si>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</si>
  <si>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</si>
  <si>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</si>
  <si>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</si>
  <si>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</si>
  <si>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</si>
  <si>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</si>
  <si>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</si>
  <si>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</si>
  <si>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</si>
  <si>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</si>
  <si>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</si>
  <si>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</si>
  <si>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</si>
  <si>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</si>
  <si>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</si>
  <si>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</si>
  <si>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</si>
  <si>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</si>
  <si>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</si>
  <si>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</si>
  <si>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</si>
  <si>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</si>
  <si>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</si>
  <si>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</si>
  <si>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</si>
  <si>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</si>
  <si>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</si>
  <si>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</si>
  <si>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</si>
  <si>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</si>
  <si>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</si>
  <si>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</si>
  <si>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</si>
  <si>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</si>
  <si>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</si>
  <si>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</si>
  <si>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</si>
  <si>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</si>
  <si>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</si>
  <si>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</si>
  <si>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</si>
  <si>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</si>
  <si>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</si>
  <si>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</si>
  <si>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</si>
  <si>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</si>
  <si>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</si>
  <si>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</si>
  <si>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</si>
  <si>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</si>
  <si>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</si>
  <si>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</si>
  <si>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</si>
  <si>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</si>
  <si>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</si>
  <si>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</si>
  <si>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</si>
  <si>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</si>
  <si>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</si>
  <si>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</si>
  <si>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</si>
  <si>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</si>
  <si>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</si>
  <si>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</si>
  <si>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</si>
  <si>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</si>
  <si>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</si>
  <si>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</si>
  <si>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</si>
  <si>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</si>
  <si>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</si>
  <si>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</si>
  <si>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</si>
  <si>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</si>
  <si>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</si>
  <si>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</si>
  <si>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</si>
  <si>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</si>
  <si>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</si>
  <si>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</si>
  <si>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</si>
  <si>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</si>
  <si>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</si>
  <si>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</si>
  <si>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</si>
  <si>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</si>
  <si>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</si>
  <si>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</si>
  <si>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</si>
  <si>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</si>
  <si>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</si>
  <si>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</si>
  <si>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</si>
  <si>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</si>
  <si>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</si>
  <si>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</si>
  <si>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</si>
  <si>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</si>
  <si>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</si>
  <si>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</si>
  <si>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</si>
  <si>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</si>
  <si>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</si>
  <si>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</si>
  <si>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</si>
  <si>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</si>
  <si>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</si>
  <si>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</si>
  <si>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</si>
  <si>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</si>
  <si>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</si>
  <si>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</si>
  <si>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</si>
  <si>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</si>
  <si>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</si>
  <si>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</si>
  <si>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</si>
  <si>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</si>
  <si>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</si>
  <si>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</si>
  <si>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</si>
  <si>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</si>
  <si>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</si>
  <si>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</si>
  <si>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</si>
  <si>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</si>
  <si>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</si>
  <si>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</si>
  <si>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</si>
  <si>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</si>
  <si>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</si>
  <si>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</si>
  <si>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</si>
  <si>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</si>
  <si>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</si>
  <si>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</si>
  <si>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</si>
  <si>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</si>
  <si>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</si>
  <si>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</si>
  <si>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</si>
  <si>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</si>
  <si>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</si>
  <si>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</si>
  <si>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</si>
  <si>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</si>
  <si>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</si>
  <si>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</si>
  <si>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</si>
  <si>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</si>
  <si>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</si>
  <si>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</si>
  <si>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</si>
  <si>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</si>
  <si>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</si>
  <si>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</si>
  <si>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</si>
  <si>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</si>
  <si>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</si>
  <si>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</si>
  <si>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</si>
  <si>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</si>
  <si>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</si>
  <si>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</si>
  <si>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</si>
  <si>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</si>
  <si>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</si>
  <si>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</si>
  <si>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</si>
  <si>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</si>
  <si>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</si>
  <si>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</si>
  <si>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</si>
  <si>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</si>
  <si>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</si>
  <si>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</si>
  <si>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</si>
  <si>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</si>
  <si>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</si>
  <si>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</si>
  <si>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</si>
  <si>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</si>
  <si>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</si>
  <si>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</si>
  <si>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</si>
  <si>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</si>
  <si>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</si>
  <si>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</si>
  <si>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</si>
  <si>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</si>
  <si>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</si>
  <si>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</si>
  <si>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</si>
  <si>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</si>
  <si>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</si>
  <si>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</si>
  <si>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</si>
  <si>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</si>
  <si>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</si>
  <si>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</si>
  <si>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</si>
  <si>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</si>
  <si>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</si>
  <si>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</si>
  <si>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</si>
  <si>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</si>
  <si>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</si>
  <si>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</si>
  <si>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</si>
  <si>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</si>
  <si>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</si>
  <si>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</si>
  <si>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</si>
  <si>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</si>
  <si>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</si>
  <si>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</si>
  <si>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</si>
  <si>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</si>
  <si>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</si>
  <si>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</si>
  <si>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</si>
  <si>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</si>
  <si>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</si>
  <si>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</si>
  <si>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</si>
  <si>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</si>
  <si>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</si>
  <si>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</si>
  <si>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</si>
  <si>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</si>
  <si>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</si>
  <si>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</si>
  <si>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</si>
  <si>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</si>
  <si>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</si>
  <si>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</si>
  <si>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</si>
  <si>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</si>
  <si>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</si>
  <si>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</si>
  <si>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</si>
  <si>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</si>
  <si>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</si>
  <si>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</si>
  <si>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</si>
  <si>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</si>
  <si>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</si>
  <si>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</si>
  <si>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</si>
  <si>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</si>
  <si>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</si>
  <si>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</si>
  <si>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</si>
  <si>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</si>
  <si>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</si>
  <si>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</si>
  <si>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</si>
  <si>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</si>
  <si>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</si>
  <si>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</si>
  <si>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</si>
  <si>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</si>
  <si>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</si>
  <si>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</si>
  <si>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</si>
  <si>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</si>
  <si>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</si>
  <si>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</si>
  <si>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</si>
  <si>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</si>
  <si>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</si>
  <si>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</si>
  <si>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</si>
  <si>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</si>
  <si>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</si>
  <si>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</si>
  <si>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</si>
  <si>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</si>
  <si>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</si>
  <si>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</si>
  <si>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</si>
  <si>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</si>
  <si>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</si>
  <si>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</si>
  <si>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</si>
  <si>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</si>
  <si>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</si>
  <si>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</si>
  <si>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</si>
  <si>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</si>
  <si>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</si>
  <si>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</si>
  <si>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</si>
  <si>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</si>
  <si>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</si>
  <si>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</si>
  <si>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</si>
  <si>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</si>
  <si>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</si>
  <si>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</si>
  <si>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</si>
  <si>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</si>
  <si>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</si>
  <si>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</si>
  <si>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</si>
  <si>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</si>
  <si>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</si>
  <si>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</si>
  <si>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</si>
  <si>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</si>
  <si>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</si>
  <si>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</si>
  <si>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</si>
  <si>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</si>
  <si>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</si>
  <si>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</si>
  <si>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</si>
  <si>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</si>
  <si>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</si>
  <si>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</si>
  <si>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</si>
  <si>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</si>
  <si>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</si>
  <si>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</si>
  <si>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</si>
  <si>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</si>
  <si>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</si>
  <si>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</si>
  <si>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</si>
  <si>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</si>
  <si>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</si>
  <si>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</si>
  <si>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</si>
  <si>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</si>
  <si>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</si>
  <si>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</si>
  <si>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</si>
  <si>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</si>
  <si>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</si>
  <si>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</si>
  <si>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</si>
  <si>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</si>
  <si>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</si>
  <si>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</si>
  <si>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</si>
  <si>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</si>
  <si>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</si>
  <si>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</si>
  <si>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</si>
  <si>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</si>
  <si>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</si>
  <si>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</si>
  <si>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</si>
  <si>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</si>
  <si>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</si>
  <si>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</si>
  <si>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</si>
  <si>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</si>
  <si>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</si>
  <si>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</si>
  <si>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</si>
  <si>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</si>
  <si>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</si>
  <si>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</si>
  <si>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</si>
  <si>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</si>
  <si>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</si>
  <si>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</si>
  <si>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</si>
  <si>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</si>
  <si>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</si>
  <si>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</si>
  <si>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</si>
  <si>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</si>
  <si>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</si>
  <si>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</si>
  <si>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</si>
  <si>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</si>
  <si>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</si>
  <si>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</si>
  <si>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</si>
  <si>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</si>
  <si>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</si>
  <si>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</si>
  <si>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</si>
  <si>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</si>
  <si>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</si>
  <si>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</si>
  <si>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</si>
  <si>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</si>
  <si>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</si>
  <si>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</si>
  <si>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</si>
  <si>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</si>
  <si>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</si>
  <si>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</si>
  <si>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</si>
  <si>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</si>
  <si>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</si>
  <si>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</si>
  <si>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</si>
  <si>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</si>
  <si>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</si>
  <si>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</si>
  <si>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</si>
  <si>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</si>
  <si>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</si>
  <si>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</si>
  <si>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</si>
  <si>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</si>
  <si>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</si>
  <si>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</si>
  <si>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</si>
  <si>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</si>
  <si>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</si>
  <si>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</si>
  <si>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</si>
  <si>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</si>
  <si>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</si>
  <si>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</si>
  <si>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</si>
  <si>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</si>
  <si>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</si>
  <si>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</si>
  <si>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</si>
  <si>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</si>
  <si>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</si>
  <si>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</si>
  <si>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</si>
  <si>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</si>
  <si>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</si>
  <si>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</si>
  <si>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</si>
  <si>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</si>
  <si>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</si>
  <si>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</si>
  <si>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</si>
  <si>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</si>
  <si>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</si>
  <si>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</si>
  <si>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</si>
  <si>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</si>
  <si>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</si>
  <si>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</si>
  <si>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</si>
  <si>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</si>
  <si>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</si>
  <si>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</si>
  <si>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</si>
  <si>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</si>
  <si>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</si>
  <si>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</si>
  <si>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</si>
  <si>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</si>
  <si>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</si>
  <si>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</si>
  <si>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</si>
  <si>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</si>
  <si>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</si>
  <si>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</si>
  <si>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</si>
  <si>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</si>
  <si>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</si>
  <si>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</si>
  <si>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</si>
  <si>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</si>
  <si>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</si>
  <si>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</si>
  <si>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</si>
  <si>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</si>
  <si>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</si>
  <si>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</si>
  <si>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</si>
  <si>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</si>
  <si>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</si>
  <si>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</si>
  <si>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</si>
  <si>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</si>
  <si>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</si>
  <si>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</si>
  <si>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</si>
  <si>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</si>
  <si>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</si>
  <si>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</si>
  <si>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</si>
  <si>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</si>
  <si>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</si>
  <si>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</si>
  <si>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</si>
  <si>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</si>
  <si>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</si>
  <si>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</si>
  <si>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</si>
  <si>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</si>
  <si>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</si>
  <si>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</si>
  <si>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</si>
  <si>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</si>
  <si>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</si>
  <si>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</si>
  <si>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</si>
  <si>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</si>
  <si>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</si>
  <si>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</si>
  <si>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</si>
  <si>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</si>
  <si>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</si>
  <si>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</si>
  <si>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</si>
  <si>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</si>
  <si>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</si>
  <si>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</si>
  <si>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</si>
  <si>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</si>
  <si>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</si>
  <si>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</si>
  <si>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</si>
  <si>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</si>
  <si>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</si>
  <si>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</si>
  <si>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</si>
  <si>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</si>
  <si>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</si>
  <si>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</si>
  <si>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</si>
  <si>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</si>
  <si>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</si>
  <si>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</si>
  <si>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</si>
  <si>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</si>
  <si>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</si>
  <si>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</si>
  <si>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</si>
  <si>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</si>
  <si>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</si>
  <si>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</si>
  <si>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</si>
  <si>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</si>
  <si>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</si>
  <si>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</si>
  <si>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</si>
  <si>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</si>
  <si>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</si>
  <si>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</si>
  <si>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</si>
  <si>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</si>
  <si>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</si>
  <si>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</si>
  <si>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</si>
  <si>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</si>
  <si>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</si>
  <si>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</si>
  <si>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</si>
  <si>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</si>
  <si>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</si>
  <si>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</si>
  <si>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</si>
  <si>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</si>
  <si>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</si>
  <si>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</si>
  <si>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</si>
  <si>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</si>
  <si>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</si>
  <si>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</si>
  <si>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</si>
  <si>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</si>
  <si>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</si>
  <si>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</si>
  <si>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</si>
  <si>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</si>
  <si>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</si>
  <si>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</si>
  <si>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</si>
  <si>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</si>
  <si>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</si>
  <si>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</si>
  <si>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</si>
  <si>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</si>
  <si>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</si>
  <si>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</si>
  <si>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</si>
  <si>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</si>
  <si>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</si>
  <si>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</si>
  <si>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</si>
  <si>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</si>
  <si>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</si>
  <si>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</si>
  <si>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</si>
  <si>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</si>
  <si>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</si>
  <si>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</si>
  <si>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</si>
  <si>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</si>
  <si>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</si>
  <si>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</si>
  <si>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</si>
  <si>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</si>
  <si>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</si>
  <si>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</si>
  <si>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</si>
  <si>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</si>
  <si>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</si>
  <si>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</si>
  <si>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</si>
  <si>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</si>
  <si>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</si>
  <si>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</si>
  <si>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</si>
  <si>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</si>
  <si>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</si>
  <si>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</si>
  <si>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</si>
  <si>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</si>
  <si>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</si>
  <si>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</si>
  <si>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</si>
  <si>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</si>
  <si>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</si>
  <si>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</si>
  <si>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</si>
  <si>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</si>
  <si>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</si>
  <si>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</si>
  <si>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</si>
  <si>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</si>
  <si>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</si>
  <si>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</si>
  <si>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</si>
  <si>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</si>
  <si>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</si>
  <si>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</si>
  <si>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</si>
  <si>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</si>
  <si>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</si>
  <si>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</si>
  <si>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</si>
  <si>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</si>
  <si>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</si>
  <si>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</si>
  <si>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</si>
  <si>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</si>
  <si>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</si>
  <si>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</si>
  <si>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</si>
  <si>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</si>
  <si>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</si>
  <si>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</si>
  <si>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</si>
  <si>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</si>
  <si>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</si>
  <si>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</si>
  <si>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</si>
  <si>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</si>
  <si>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</si>
  <si>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</si>
  <si>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</si>
  <si>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</si>
  <si>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</si>
  <si>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</si>
  <si>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</si>
  <si>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</si>
  <si>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</si>
  <si>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</si>
  <si>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</si>
  <si>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</si>
  <si>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</si>
  <si>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</si>
  <si>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</si>
  <si>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</si>
  <si>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</si>
  <si>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</si>
  <si>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</si>
  <si>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</si>
  <si>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</si>
  <si>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</si>
  <si>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</si>
  <si>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</si>
  <si>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</si>
  <si>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</si>
  <si>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</si>
  <si>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</si>
  <si>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</si>
  <si>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</si>
  <si>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</si>
  <si>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</si>
  <si>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</si>
  <si>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</si>
  <si>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</si>
  <si>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</si>
  <si>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</si>
  <si>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</si>
  <si>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</si>
  <si>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</si>
  <si>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</si>
  <si>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</si>
  <si>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</si>
  <si>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</si>
  <si>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</si>
  <si>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</si>
  <si>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</si>
  <si>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</si>
  <si>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</si>
  <si>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</si>
  <si>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</si>
  <si>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</si>
  <si>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</si>
  <si>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</si>
  <si>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</si>
  <si>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</si>
  <si>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</si>
  <si>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</si>
  <si>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</si>
  <si>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</si>
  <si>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</si>
  <si>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</si>
  <si>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</si>
  <si>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</si>
  <si>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</si>
  <si>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</si>
  <si>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</si>
  <si>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</si>
  <si>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</si>
  <si>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</si>
  <si>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</si>
  <si>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</si>
  <si>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</si>
  <si>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</si>
  <si>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</si>
  <si>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</si>
  <si>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</si>
  <si>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</si>
  <si>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</si>
  <si>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</si>
  <si>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</si>
  <si>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</si>
  <si>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</si>
  <si>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</si>
  <si>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</si>
  <si>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</si>
  <si>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</si>
  <si>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</si>
  <si>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</si>
  <si>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</si>
  <si>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</si>
  <si>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</si>
  <si>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</si>
  <si>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</si>
  <si>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</si>
  <si>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</si>
  <si>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</si>
  <si>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</si>
  <si>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</si>
  <si>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</si>
  <si>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</si>
  <si>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</si>
  <si>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</si>
  <si>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</si>
  <si>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</si>
  <si>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</si>
  <si>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</si>
  <si>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</si>
  <si>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</si>
  <si>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</si>
  <si>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</si>
  <si>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</si>
  <si>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</si>
  <si>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</si>
  <si>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</si>
  <si>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</si>
  <si>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</si>
  <si>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</si>
  <si>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</si>
  <si>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</si>
  <si>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</si>
  <si>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</si>
  <si>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</si>
  <si>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</si>
  <si>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</si>
  <si>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</si>
  <si>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</si>
  <si>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</si>
  <si>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</si>
  <si>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</si>
  <si>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</si>
  <si>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</si>
  <si>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</si>
  <si>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</si>
  <si>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</si>
  <si>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</si>
  <si>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</si>
  <si>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</si>
  <si>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</si>
  <si>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</si>
  <si>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</si>
  <si>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</si>
  <si>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</si>
  <si>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</si>
  <si>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</si>
  <si>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</si>
  <si>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</si>
  <si>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</si>
  <si>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</si>
  <si>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</si>
  <si>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</si>
  <si>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</si>
  <si>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</si>
  <si>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</si>
  <si>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</si>
  <si>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</si>
  <si>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</si>
  <si>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</si>
  <si>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</si>
  <si>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</si>
  <si>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</si>
  <si>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</si>
  <si>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</si>
  <si>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</si>
  <si>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</si>
  <si>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</si>
  <si>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</si>
  <si>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</si>
  <si>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</si>
  <si>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</si>
  <si>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</si>
  <si>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</si>
  <si>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</si>
  <si>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</si>
  <si>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</si>
  <si>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</si>
  <si>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</si>
  <si>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</si>
  <si>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</si>
  <si>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</si>
  <si>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</si>
  <si>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</si>
  <si>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</si>
  <si>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</si>
  <si>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</si>
  <si>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</si>
  <si>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</si>
  <si>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</si>
  <si>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</si>
  <si>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</si>
  <si>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</si>
  <si>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</si>
  <si>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</si>
  <si>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</si>
  <si>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</si>
  <si>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</si>
  <si>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</si>
  <si>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</si>
  <si>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</si>
  <si>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</si>
  <si>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</si>
  <si>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</si>
  <si>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</si>
  <si>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</si>
  <si>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</si>
  <si>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</si>
  <si>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</si>
  <si>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</si>
  <si>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</si>
  <si>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</si>
  <si>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</si>
  <si>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</si>
  <si>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</si>
  <si>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</si>
  <si>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</si>
  <si>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</si>
  <si>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</si>
  <si>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</si>
  <si>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</si>
  <si>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</si>
  <si>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</si>
  <si>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</si>
  <si>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</si>
  <si>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</si>
  <si>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</si>
  <si>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</si>
  <si>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</si>
  <si>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</si>
  <si>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</si>
  <si>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</si>
  <si>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</si>
  <si>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</si>
  <si>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</si>
  <si>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</si>
  <si>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</si>
  <si>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</si>
  <si>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</si>
  <si>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</si>
  <si>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</si>
  <si>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</si>
  <si>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</si>
  <si>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</si>
  <si>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</si>
  <si>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</si>
  <si>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</si>
  <si>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</si>
  <si>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</si>
  <si>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</si>
  <si>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</si>
  <si>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</si>
  <si>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</si>
  <si>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</si>
  <si>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</si>
  <si>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</si>
  <si>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</si>
  <si>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</si>
  <si>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</si>
  <si>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</si>
  <si>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</si>
  <si>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</si>
  <si>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</si>
  <si>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</si>
  <si>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</si>
  <si>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</si>
  <si>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</si>
  <si>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</si>
  <si>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</si>
  <si>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</si>
  <si>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</si>
  <si>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</si>
  <si>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</si>
  <si>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</si>
  <si>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</si>
  <si>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</si>
  <si>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</si>
  <si>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</si>
  <si>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</si>
  <si>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</si>
  <si>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</si>
  <si>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</si>
  <si>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</si>
  <si>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</si>
  <si>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</si>
  <si>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</si>
  <si>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</si>
  <si>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</si>
  <si>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</si>
  <si>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</si>
  <si>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</si>
  <si>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</si>
  <si>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</si>
  <si>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</si>
  <si>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</si>
  <si>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</si>
  <si>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</si>
  <si>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</si>
  <si>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</si>
  <si>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</si>
  <si>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</si>
  <si>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</si>
  <si>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</si>
  <si>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</si>
  <si>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</si>
  <si>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</si>
  <si>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</si>
  <si>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</si>
  <si>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</si>
  <si>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</si>
  <si>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</si>
  <si>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</si>
  <si>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</si>
  <si>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</si>
  <si>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</si>
  <si>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</si>
  <si>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</si>
  <si>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</si>
  <si>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</si>
  <si>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</si>
  <si>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</si>
  <si>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</si>
  <si>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</si>
  <si>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</si>
  <si>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</si>
  <si>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</si>
  <si>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</si>
  <si>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</si>
  <si>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</si>
  <si>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</si>
  <si>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</si>
  <si>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</si>
  <si>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</si>
  <si>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</si>
  <si>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</si>
  <si>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</si>
  <si>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</si>
  <si>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</si>
  <si>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</si>
  <si>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</si>
  <si>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</si>
  <si>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</si>
  <si>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</si>
  <si>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</si>
  <si>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</si>
  <si>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</si>
  <si>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</si>
  <si>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</si>
  <si>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</si>
  <si>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</si>
  <si>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</si>
  <si>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</si>
  <si>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</si>
  <si>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</si>
  <si>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</si>
  <si>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</si>
  <si>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</si>
  <si>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</si>
  <si>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</si>
  <si>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</si>
  <si>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</si>
  <si>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</si>
  <si>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</si>
  <si>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</si>
  <si>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</si>
  <si>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</si>
  <si>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</si>
  <si>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</si>
  <si>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</si>
  <si>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</si>
  <si>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</si>
  <si>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</si>
  <si>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</si>
  <si>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</si>
  <si>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</si>
  <si>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</si>
  <si>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</si>
  <si>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</si>
  <si>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</si>
  <si>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</si>
  <si>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</si>
  <si>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</si>
  <si>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</si>
  <si>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</si>
  <si>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</si>
  <si>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</si>
  <si>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</si>
  <si>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</si>
  <si>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</si>
  <si>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</si>
  <si>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</si>
  <si>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</si>
  <si>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</si>
  <si>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</si>
  <si>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</si>
  <si>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</si>
  <si>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</si>
  <si>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</si>
  <si>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</si>
  <si>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</si>
  <si>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</si>
  <si>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</si>
  <si>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</si>
  <si>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</si>
  <si>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</si>
  <si>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</si>
  <si>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</si>
  <si>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</si>
  <si>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</si>
  <si>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</si>
  <si>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</si>
  <si>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</si>
  <si>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</si>
  <si>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</si>
  <si>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</si>
  <si>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</si>
  <si>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</si>
  <si>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</si>
  <si>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</si>
  <si>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</si>
  <si>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</si>
  <si>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</si>
  <si>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</si>
  <si>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</si>
  <si>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</si>
  <si>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</si>
  <si>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</si>
  <si>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</si>
  <si>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</si>
  <si>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</si>
  <si>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</si>
  <si>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</si>
  <si>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</si>
  <si>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</si>
  <si>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</si>
  <si>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</si>
  <si>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</si>
  <si>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</si>
  <si>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</si>
  <si>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</si>
  <si>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</si>
  <si>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</si>
  <si>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</si>
  <si>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</si>
  <si>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</si>
  <si>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</si>
  <si>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</si>
  <si>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</si>
  <si>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</si>
  <si>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</si>
  <si>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</si>
  <si>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</si>
  <si>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</si>
  <si>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</si>
  <si>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</si>
  <si>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</si>
  <si>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</si>
  <si>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</si>
  <si>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</si>
  <si>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</si>
  <si>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</si>
  <si>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</si>
  <si>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</si>
  <si>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</si>
  <si>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</si>
  <si>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</si>
  <si>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</si>
  <si>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</si>
  <si>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</si>
  <si>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</si>
  <si>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</si>
  <si>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</si>
  <si>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</si>
  <si>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</si>
  <si>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</si>
  <si>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</si>
  <si>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</si>
  <si>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</si>
  <si>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</si>
  <si>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</si>
  <si>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</si>
  <si>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</si>
  <si>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</si>
  <si>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</si>
  <si>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</si>
  <si>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</si>
  <si>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</si>
  <si>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</si>
  <si>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</si>
  <si>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</si>
  <si>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</si>
  <si>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</si>
  <si>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</si>
  <si>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</si>
  <si>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</si>
  <si>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</si>
  <si>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</si>
  <si>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</si>
  <si>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</si>
  <si>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</si>
  <si>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</si>
  <si>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</si>
  <si>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</si>
  <si>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</si>
  <si>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</si>
  <si>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</si>
  <si>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</si>
  <si>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</si>
  <si>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</si>
  <si>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</si>
  <si>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</si>
  <si>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</si>
  <si>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</si>
  <si>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</si>
  <si>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</si>
  <si>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</si>
  <si>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</si>
  <si>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</si>
  <si>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</si>
  <si>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</si>
  <si>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</si>
  <si>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</si>
  <si>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</si>
  <si>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</si>
  <si>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</si>
  <si>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</si>
  <si>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</si>
  <si>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</si>
  <si>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</si>
  <si>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</si>
  <si>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</si>
  <si>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</si>
  <si>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</si>
  <si>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</si>
  <si>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</si>
  <si>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</si>
  <si>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</si>
  <si>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</si>
  <si>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</si>
  <si>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</si>
  <si>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</si>
  <si>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</si>
  <si>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</si>
  <si>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</si>
  <si>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</si>
  <si>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</si>
  <si>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</si>
  <si>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</si>
  <si>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</si>
  <si>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</si>
  <si>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</si>
  <si>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</si>
  <si>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</si>
  <si>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</si>
  <si>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</si>
  <si>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</si>
  <si>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</si>
  <si>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</si>
  <si>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</si>
  <si>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</si>
  <si>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</si>
  <si>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</si>
  <si>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</si>
  <si>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</si>
  <si>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</si>
  <si>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</si>
  <si>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</si>
  <si>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</si>
  <si>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</si>
  <si>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</si>
  <si>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</si>
  <si>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</si>
  <si>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</si>
  <si>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</si>
  <si>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</si>
  <si>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</si>
  <si>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</si>
  <si>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</si>
  <si>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</si>
  <si>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</si>
  <si>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</si>
  <si>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</si>
  <si>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</si>
  <si>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</si>
  <si>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</si>
  <si>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</si>
  <si>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</si>
  <si>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</si>
  <si>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</si>
  <si>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</si>
  <si>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</si>
  <si>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</si>
  <si>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</si>
  <si>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</si>
  <si>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</si>
  <si>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</si>
  <si>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</si>
  <si>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</si>
  <si>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</si>
  <si>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</si>
  <si>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</si>
  <si>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</si>
  <si>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</si>
  <si>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</si>
  <si>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</si>
  <si>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</si>
  <si>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</si>
  <si>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</si>
  <si>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</si>
  <si>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</si>
  <si>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</si>
  <si>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</si>
  <si>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</si>
  <si>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</si>
  <si>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</si>
  <si>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</si>
  <si>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</si>
  <si>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</si>
  <si>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</si>
  <si>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</si>
  <si>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</si>
  <si>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</si>
  <si>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</si>
  <si>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</si>
  <si>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</si>
  <si>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</si>
  <si>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</si>
  <si>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</si>
  <si>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</si>
  <si>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</si>
  <si>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</si>
  <si>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</si>
  <si>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</si>
  <si>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</si>
  <si>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</si>
  <si>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</si>
  <si>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</si>
  <si>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</si>
  <si>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</si>
  <si>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</si>
  <si>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</si>
  <si>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</si>
  <si>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</si>
  <si>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</si>
  <si>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</si>
  <si>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</si>
  <si>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</si>
  <si>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</si>
  <si>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</si>
  <si>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</si>
  <si>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</si>
  <si>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</si>
  <si>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</si>
  <si>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</si>
  <si>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</si>
  <si>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</si>
  <si>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</si>
  <si>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</si>
  <si>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</si>
  <si>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</si>
  <si>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</si>
  <si>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</si>
  <si>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</si>
  <si>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</si>
  <si>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</si>
  <si>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</si>
  <si>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</si>
  <si>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</si>
  <si>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</si>
  <si>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</si>
  <si>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</si>
  <si>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</si>
  <si>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</si>
  <si>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</si>
  <si>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</si>
  <si>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</si>
  <si>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</si>
  <si>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</si>
  <si>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</si>
  <si>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</si>
  <si>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</si>
  <si>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</si>
  <si>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</si>
  <si>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</si>
  <si>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</si>
  <si>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</si>
  <si>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</si>
  <si>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</si>
  <si>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</si>
  <si>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</si>
  <si>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</si>
  <si>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</si>
  <si>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</si>
  <si>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</si>
  <si>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</si>
  <si>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</si>
  <si>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</si>
  <si>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</si>
  <si>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</si>
  <si>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</si>
  <si>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</si>
  <si>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</si>
  <si>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</si>
  <si>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</si>
  <si>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</si>
  <si>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</si>
  <si>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</si>
  <si>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</si>
  <si>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</si>
  <si>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</si>
  <si>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</si>
  <si>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</si>
  <si>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</si>
  <si>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</si>
  <si>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</si>
  <si>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</si>
  <si>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</si>
  <si>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</si>
  <si>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</si>
  <si>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</si>
  <si>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</si>
  <si>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</si>
  <si>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</si>
  <si>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</si>
  <si>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</si>
  <si>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</si>
  <si>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</si>
  <si>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</si>
  <si>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</si>
  <si>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</si>
  <si>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</si>
  <si>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</si>
  <si>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</si>
  <si>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</si>
  <si>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</si>
  <si>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</si>
  <si>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</si>
  <si>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</si>
  <si>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</si>
  <si>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</si>
  <si>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</si>
  <si>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</si>
  <si>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</si>
  <si>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</si>
  <si>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</si>
  <si>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</si>
  <si>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</si>
  <si>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</si>
  <si>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</si>
  <si>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</si>
  <si>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</si>
  <si>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</si>
  <si>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</si>
  <si>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</si>
  <si>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</si>
  <si>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</si>
  <si>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</si>
  <si>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</si>
  <si>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</si>
  <si>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</si>
  <si>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</si>
  <si>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</si>
  <si>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</si>
  <si>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</si>
  <si>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</si>
  <si>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</si>
  <si>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</si>
  <si>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</si>
  <si>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</si>
  <si>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</si>
  <si>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</si>
  <si>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</si>
  <si>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</si>
  <si>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</si>
  <si>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</si>
  <si>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</si>
  <si>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</si>
  <si>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</si>
  <si>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</si>
  <si>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</si>
  <si>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</si>
  <si>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</si>
  <si>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</si>
  <si>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</si>
  <si>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</si>
  <si>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</si>
  <si>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</si>
  <si>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</si>
  <si>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</si>
  <si>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</si>
  <si>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</si>
  <si>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</si>
  <si>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</si>
  <si>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</si>
  <si>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</si>
  <si>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</si>
  <si>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</si>
  <si>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</si>
  <si>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</si>
  <si>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</si>
  <si>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</si>
  <si>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</si>
  <si>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</si>
  <si>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</si>
  <si>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</si>
  <si>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</si>
  <si>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</si>
  <si>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</si>
  <si>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</si>
  <si>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</si>
  <si>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</si>
  <si>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</si>
  <si>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</si>
  <si>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</si>
  <si>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</si>
  <si>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</si>
  <si>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</si>
  <si>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</si>
  <si>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</si>
  <si>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</si>
  <si>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</si>
  <si>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</si>
  <si>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</si>
  <si>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</si>
  <si>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</si>
  <si>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</si>
  <si>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</si>
  <si>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</si>
  <si>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</si>
  <si>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</si>
  <si>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</si>
  <si>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</si>
  <si>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</si>
  <si>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</si>
  <si>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</si>
  <si>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</si>
  <si>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</si>
  <si>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</si>
  <si>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</si>
  <si>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</si>
  <si>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</si>
  <si>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</si>
  <si>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</si>
  <si>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</si>
  <si>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</si>
  <si>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</si>
  <si>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</si>
  <si>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</si>
  <si>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</si>
  <si>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</si>
  <si>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</si>
  <si>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</si>
  <si>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</si>
  <si>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</si>
  <si>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</si>
  <si>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</si>
  <si>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</si>
  <si>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</si>
  <si>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</si>
  <si>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</si>
  <si>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</si>
  <si>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</si>
  <si>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</si>
  <si>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</si>
  <si>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</si>
  <si>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</si>
  <si>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</si>
  <si>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</si>
  <si>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</si>
  <si>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</si>
  <si>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</si>
  <si>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</si>
  <si>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</si>
  <si>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</si>
  <si>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</si>
  <si>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</si>
  <si>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</si>
  <si>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</si>
  <si>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</si>
  <si>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</si>
  <si>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</si>
  <si>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</si>
  <si>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</si>
  <si>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</si>
  <si>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</si>
  <si>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</si>
  <si>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</si>
  <si>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</si>
  <si>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</si>
  <si>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</si>
  <si>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</si>
  <si>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</si>
  <si>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</si>
  <si>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</si>
  <si>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</si>
  <si>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</si>
  <si>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</si>
  <si>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</si>
  <si>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</si>
  <si>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</si>
  <si>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</si>
  <si>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</si>
  <si>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</si>
  <si>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</si>
  <si>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</si>
  <si>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</si>
  <si>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</si>
  <si>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</si>
  <si>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</si>
  <si>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</si>
  <si>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</si>
  <si>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</si>
  <si>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</si>
  <si>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</si>
  <si>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</si>
  <si>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</si>
  <si>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</si>
  <si>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</si>
  <si>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</si>
  <si>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</si>
  <si>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</si>
  <si>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</si>
  <si>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</si>
  <si>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</si>
  <si>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</si>
  <si>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</si>
  <si>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</si>
  <si>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</si>
  <si>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</si>
  <si>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</si>
  <si>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</si>
  <si>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</si>
  <si>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</si>
  <si>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</si>
  <si>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</si>
  <si>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</si>
  <si>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</si>
  <si>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</si>
  <si>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</si>
  <si>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</si>
  <si>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</si>
  <si>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</si>
  <si>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</si>
  <si>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</si>
  <si>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</si>
  <si>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</si>
  <si>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</si>
  <si>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</si>
  <si>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</si>
  <si>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</si>
  <si>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</si>
  <si>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</si>
  <si>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</si>
  <si>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</si>
  <si>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</si>
  <si>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</si>
  <si>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</si>
  <si>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</si>
  <si>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</si>
  <si>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</si>
  <si>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</si>
  <si>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</si>
  <si>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</si>
  <si>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</si>
  <si>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</si>
  <si>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</si>
  <si>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</si>
  <si>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</si>
  <si>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</si>
  <si>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</si>
  <si>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</si>
  <si>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</si>
  <si>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</si>
  <si>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</si>
  <si>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</si>
  <si>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</si>
  <si>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</si>
  <si>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</si>
  <si>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</si>
  <si>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</si>
  <si>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</si>
  <si>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</si>
  <si>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</si>
  <si>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</si>
  <si>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</si>
  <si>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</si>
  <si>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</si>
  <si>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</si>
  <si>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</si>
  <si>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</si>
  <si>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</si>
  <si>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</si>
  <si>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</si>
  <si>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</si>
  <si>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</si>
  <si>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</si>
  <si>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</si>
  <si>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</si>
  <si>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</si>
  <si>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</si>
  <si>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</si>
  <si>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</si>
  <si>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</si>
  <si>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</si>
  <si>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</si>
  <si>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</si>
  <si>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</si>
  <si>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</si>
  <si>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</si>
  <si>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</si>
  <si>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</si>
  <si>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</si>
  <si>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</si>
  <si>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</si>
  <si>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</si>
  <si>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</si>
  <si>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</si>
  <si>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</si>
  <si>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</si>
  <si>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</si>
  <si>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</si>
  <si>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</si>
  <si>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</si>
  <si>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</si>
  <si>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</si>
  <si>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</si>
  <si>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</si>
  <si>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</si>
  <si>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</si>
  <si>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</si>
  <si>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</si>
  <si>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</si>
  <si>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</si>
  <si>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</si>
  <si>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</si>
  <si>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</si>
  <si>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</si>
  <si>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</si>
  <si>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</si>
  <si>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</si>
  <si>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</si>
  <si>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</si>
  <si>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</si>
  <si>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</si>
  <si>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</si>
  <si>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</si>
  <si>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</si>
  <si>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</si>
  <si>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</si>
  <si>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</si>
  <si>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</si>
  <si>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</si>
  <si>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</si>
  <si>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</si>
  <si>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</si>
  <si>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</si>
  <si>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</si>
  <si>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</si>
  <si>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</si>
  <si>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</si>
  <si>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</si>
  <si>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</si>
  <si>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</si>
  <si>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</si>
  <si>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</si>
  <si>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</si>
  <si>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</si>
  <si>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</si>
  <si>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</si>
  <si>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</si>
  <si>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</si>
  <si>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</si>
  <si>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</si>
  <si>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</si>
  <si>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</si>
  <si>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</si>
  <si>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</si>
  <si>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</si>
  <si>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</si>
  <si>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</si>
  <si>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</si>
  <si>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</si>
  <si>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</si>
  <si>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</si>
  <si>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</si>
  <si>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</si>
  <si>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</si>
  <si>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</si>
  <si>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</si>
  <si>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</si>
  <si>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</si>
  <si>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</si>
  <si>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</si>
  <si>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</si>
  <si>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</si>
  <si>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</si>
  <si>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</si>
  <si>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</si>
  <si>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</si>
  <si>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</si>
  <si>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</si>
  <si>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</si>
  <si>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</si>
  <si>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</si>
  <si>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</si>
  <si>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</si>
  <si>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</si>
  <si>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</si>
  <si>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</si>
  <si>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</si>
  <si>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</si>
  <si>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</si>
  <si>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</si>
  <si>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</si>
  <si>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</si>
  <si>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</si>
  <si>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</si>
  <si>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</si>
  <si>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</si>
  <si>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</si>
  <si>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</si>
  <si>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</si>
  <si>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</si>
  <si>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</si>
  <si>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</si>
  <si>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</si>
  <si>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</si>
  <si>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</si>
  <si>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</si>
  <si>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</si>
  <si>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</si>
  <si>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</si>
  <si>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</si>
  <si>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</si>
  <si>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</si>
  <si>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</si>
  <si>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</si>
  <si>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</si>
  <si>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</si>
  <si>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</si>
  <si>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</si>
  <si>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</si>
  <si>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</si>
  <si>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</si>
  <si>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</si>
  <si>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</si>
  <si>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</si>
  <si>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</si>
  <si>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</si>
  <si>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</si>
  <si>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</si>
  <si>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</si>
  <si>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</si>
  <si>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</si>
  <si>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</si>
  <si>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</si>
  <si>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</si>
  <si>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</si>
  <si>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</si>
  <si>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</si>
  <si>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</si>
  <si>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</si>
  <si>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</si>
  <si>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</si>
  <si>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</si>
  <si>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</si>
  <si>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</si>
  <si>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</si>
  <si>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</si>
  <si>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</si>
  <si>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</si>
  <si>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</si>
  <si>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</si>
  <si>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</si>
  <si>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</si>
  <si>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</si>
  <si>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</si>
  <si>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</si>
  <si>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</si>
  <si>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</si>
  <si>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</si>
  <si>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</si>
  <si>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</si>
  <si>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</si>
  <si>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</si>
  <si>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</si>
  <si>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</si>
  <si>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</si>
  <si>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</si>
  <si>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</si>
  <si>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</si>
  <si>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</si>
  <si>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</si>
  <si>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</si>
  <si>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</si>
  <si>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</si>
  <si>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</si>
  <si>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</si>
  <si>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</si>
  <si>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</si>
  <si>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</si>
  <si>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</si>
  <si>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</si>
  <si>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</si>
  <si>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</si>
  <si>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</si>
  <si>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</si>
  <si>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</si>
  <si>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</si>
  <si>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</si>
  <si>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</si>
  <si>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</si>
  <si>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</si>
  <si>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</si>
  <si>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</si>
  <si>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</si>
  <si>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</si>
  <si>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</si>
  <si>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</si>
  <si>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</si>
  <si>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</si>
  <si>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</si>
  <si>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</si>
  <si>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</si>
  <si>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</si>
  <si>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</si>
  <si>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</si>
  <si>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</si>
  <si>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</si>
  <si>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</si>
  <si>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</si>
  <si>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</si>
  <si>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</si>
  <si>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</si>
  <si>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</si>
  <si>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</si>
  <si>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</si>
  <si>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</si>
  <si>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</si>
  <si>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</si>
  <si>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</si>
  <si>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</si>
  <si>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</si>
  <si>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</si>
  <si>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</si>
  <si>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</si>
  <si>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</si>
  <si>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</si>
  <si>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</si>
  <si>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</si>
  <si>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</si>
  <si>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</si>
  <si>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</si>
  <si>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</si>
  <si>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</si>
  <si>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</si>
  <si>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</si>
  <si>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</si>
  <si>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</si>
  <si>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</si>
  <si>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</si>
  <si>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</si>
  <si>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</si>
  <si>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</si>
  <si>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</si>
  <si>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</si>
  <si>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</si>
  <si>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</si>
  <si>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</si>
  <si>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</si>
  <si>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</si>
  <si>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</si>
  <si>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</si>
  <si>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</si>
  <si>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</si>
  <si>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</si>
  <si>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</si>
  <si>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</si>
  <si>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</si>
  <si>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</si>
  <si>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</si>
  <si>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</si>
  <si>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</si>
  <si>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</si>
  <si>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</si>
  <si>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</si>
  <si>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</si>
  <si>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</si>
  <si>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</si>
  <si>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</si>
  <si>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</si>
  <si>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</si>
  <si>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</si>
  <si>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</si>
  <si>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</si>
  <si>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</si>
  <si>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</si>
  <si>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</si>
  <si>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</si>
  <si>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</si>
  <si>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</si>
  <si>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</si>
  <si>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</si>
  <si>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</si>
  <si>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</si>
  <si>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</si>
  <si>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</si>
  <si>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</si>
  <si>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</si>
  <si>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</si>
  <si>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</si>
  <si>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</si>
  <si>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</si>
  <si>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</si>
  <si>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</si>
  <si>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</si>
  <si>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</si>
  <si>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</si>
  <si>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</si>
  <si>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</si>
  <si>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</si>
  <si>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</si>
  <si>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</si>
  <si>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</si>
  <si>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</si>
  <si>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</si>
  <si>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</si>
  <si>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</si>
  <si>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</si>
  <si>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</si>
  <si>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</si>
  <si>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</si>
  <si>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</si>
  <si>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</si>
  <si>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</si>
  <si>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</si>
  <si>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</si>
  <si>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</si>
  <si>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</si>
  <si>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</si>
  <si>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</si>
  <si>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</si>
  <si>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</si>
  <si>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</si>
  <si>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</si>
  <si>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</si>
  <si>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</si>
  <si>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</si>
  <si>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</si>
  <si>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</si>
  <si>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</si>
  <si>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</si>
  <si>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</si>
  <si>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</si>
  <si>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</si>
  <si>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</si>
  <si>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</si>
  <si>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</si>
  <si>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</si>
  <si>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</si>
  <si>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</si>
  <si>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</si>
  <si>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</si>
  <si>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</si>
  <si>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</si>
  <si>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</si>
  <si>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</si>
  <si>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</si>
  <si>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</si>
  <si>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</si>
  <si>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</si>
  <si>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</si>
  <si>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</si>
  <si>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</si>
  <si>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</si>
  <si>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</si>
  <si>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</si>
  <si>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</si>
  <si>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</si>
  <si>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</si>
  <si>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</si>
  <si>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</si>
  <si>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</si>
  <si>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</si>
  <si>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</si>
  <si>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</si>
  <si>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</si>
  <si>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</si>
  <si>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</si>
  <si>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</si>
  <si>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</si>
  <si>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</si>
  <si>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</si>
  <si>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</si>
  <si>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</si>
  <si>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</si>
  <si>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</si>
  <si>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</si>
  <si>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</si>
  <si>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</si>
  <si>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</si>
  <si>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</si>
  <si>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</si>
  <si>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</si>
  <si>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</si>
  <si>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</si>
  <si>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</si>
  <si>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</si>
  <si>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</si>
  <si>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</si>
  <si>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</si>
  <si>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</si>
  <si>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</si>
  <si>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</si>
  <si>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</si>
  <si>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</si>
  <si>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</si>
  <si>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</si>
  <si>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</si>
  <si>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</si>
  <si>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</si>
  <si>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</si>
  <si>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</si>
  <si>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</si>
  <si>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</si>
  <si>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</si>
  <si>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</si>
  <si>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</si>
  <si>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</si>
  <si>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</si>
  <si>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</si>
  <si>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</si>
  <si>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</si>
  <si>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</si>
  <si>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</si>
  <si>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</si>
  <si>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</si>
  <si>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</si>
  <si>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</si>
  <si>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</si>
  <si>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</si>
  <si>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</si>
  <si>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</si>
  <si>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</si>
  <si>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</si>
  <si>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</si>
  <si>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</si>
  <si>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</si>
  <si>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</si>
  <si>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</si>
  <si>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</si>
  <si>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</si>
  <si>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</si>
  <si>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</si>
  <si>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</si>
  <si>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</si>
  <si>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</si>
  <si>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</si>
  <si>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</si>
  <si>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</si>
  <si>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</si>
  <si>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</si>
  <si>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</si>
  <si>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</si>
  <si>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</si>
  <si>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</si>
  <si>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</si>
  <si>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</si>
  <si>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</si>
  <si>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</si>
  <si>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</si>
  <si>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</si>
  <si>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</si>
  <si>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</si>
  <si>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</si>
  <si>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</si>
  <si>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</si>
  <si>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</si>
  <si>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</si>
  <si>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</si>
  <si>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</si>
  <si>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</si>
  <si>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</si>
  <si>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</si>
  <si>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</si>
  <si>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</si>
  <si>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</si>
  <si>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</si>
  <si>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</si>
  <si>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</si>
  <si>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</si>
  <si>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</si>
  <si>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</si>
  <si>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</si>
  <si>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</si>
  <si>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</si>
  <si>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</si>
  <si>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</si>
  <si>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</si>
  <si>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</si>
  <si>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</si>
  <si>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</si>
  <si>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</si>
  <si>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</si>
  <si>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</si>
  <si>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</si>
  <si>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</si>
  <si>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</si>
  <si>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</si>
  <si>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</si>
  <si>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</si>
  <si>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</si>
  <si>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</si>
  <si>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</si>
  <si>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</si>
  <si>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</si>
  <si>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</si>
  <si>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</si>
  <si>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</si>
  <si>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</si>
  <si>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</si>
  <si>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</si>
  <si>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</si>
  <si>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</si>
  <si>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</si>
  <si>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</si>
  <si>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</si>
  <si>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</si>
  <si>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</si>
  <si>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</si>
  <si>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</si>
  <si>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</si>
  <si>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</si>
  <si>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</si>
  <si>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</si>
  <si>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</si>
  <si>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</si>
  <si>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</si>
  <si>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</si>
  <si>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</si>
  <si>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</si>
  <si>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</si>
  <si>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</si>
  <si>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</si>
  <si>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</si>
  <si>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</si>
  <si>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</si>
  <si>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</si>
  <si>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</si>
  <si>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</si>
  <si>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</si>
  <si>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</si>
  <si>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</si>
  <si>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</si>
  <si>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</si>
  <si>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</si>
  <si>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</si>
  <si>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</si>
  <si>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</si>
  <si>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</si>
  <si>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</si>
  <si>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</si>
  <si>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</si>
  <si>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</si>
  <si>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</si>
  <si>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</si>
  <si>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</si>
  <si>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</si>
  <si>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</si>
  <si>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</si>
  <si>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</si>
  <si>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</si>
  <si>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</si>
  <si>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</si>
  <si>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</si>
  <si>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</si>
  <si>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</si>
  <si>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</si>
  <si>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</si>
  <si>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</si>
  <si>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</si>
  <si>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</si>
  <si>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</si>
  <si>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</si>
  <si>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</si>
  <si>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</si>
  <si>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</si>
  <si>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</si>
  <si>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</si>
  <si>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</si>
  <si>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</si>
  <si>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</si>
  <si>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</si>
  <si>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</si>
  <si>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</si>
  <si>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</si>
  <si>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</si>
  <si>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</si>
  <si>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</si>
  <si>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</si>
  <si>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</si>
  <si>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</si>
  <si>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</si>
  <si>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</si>
  <si>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</si>
  <si>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</si>
  <si>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</si>
  <si>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</si>
  <si>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</si>
  <si>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</si>
  <si>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</si>
  <si>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</si>
  <si>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</si>
  <si>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</si>
  <si>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</si>
  <si>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</si>
  <si>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</si>
  <si>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</si>
  <si>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</si>
  <si>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</si>
  <si>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</si>
  <si>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</si>
  <si>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</si>
  <si>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</si>
  <si>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</si>
  <si>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</si>
  <si>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</si>
  <si>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</si>
  <si>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</si>
  <si>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</si>
  <si>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</si>
  <si>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</si>
  <si>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</si>
  <si>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</si>
  <si>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</si>
  <si>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</si>
  <si>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</si>
  <si>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</si>
  <si>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</si>
  <si>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</si>
  <si>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</si>
  <si>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</si>
  <si>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</si>
  <si>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</si>
  <si>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</si>
  <si>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</si>
  <si>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</si>
  <si>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</si>
  <si>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</si>
  <si>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</si>
  <si>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</si>
  <si>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</si>
  <si>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</si>
  <si>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</si>
  <si>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</si>
  <si>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</si>
  <si>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</si>
  <si>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</si>
  <si>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</si>
  <si>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</si>
  <si>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</si>
  <si>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</si>
  <si>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</si>
  <si>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</si>
  <si>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</si>
  <si>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</si>
  <si>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</si>
  <si>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</si>
  <si>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</si>
  <si>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</si>
  <si>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</si>
  <si>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</si>
  <si>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</si>
  <si>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</si>
  <si>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</si>
  <si>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</si>
  <si>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</si>
  <si>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</si>
  <si>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</si>
  <si>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</si>
  <si>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</si>
  <si>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</si>
  <si>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</si>
  <si>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</si>
  <si>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</si>
  <si>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</si>
  <si>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</si>
  <si>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</si>
  <si>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</si>
  <si>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</si>
  <si>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</si>
  <si>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</si>
  <si>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</si>
  <si>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</si>
  <si>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</si>
  <si>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</si>
  <si>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</si>
  <si>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</si>
  <si>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</si>
  <si>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</si>
  <si>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</si>
  <si>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</si>
  <si>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</si>
  <si>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</si>
  <si>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</si>
  <si>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</si>
  <si>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</si>
  <si>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</si>
  <si>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</si>
  <si>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</si>
  <si>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</si>
  <si>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</si>
  <si>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</si>
  <si>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</si>
  <si>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</si>
  <si>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</si>
  <si>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</si>
  <si>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</si>
  <si>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</si>
  <si>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</si>
  <si>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</si>
  <si>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</si>
  <si>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</si>
  <si>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</si>
  <si>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</si>
  <si>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</si>
  <si>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</si>
  <si>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</si>
  <si>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</si>
  <si>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</si>
  <si>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</si>
  <si>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</si>
  <si>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</si>
  <si>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</si>
  <si>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</si>
  <si>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</si>
  <si>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</si>
  <si>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</si>
  <si>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</si>
  <si>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</si>
  <si>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</si>
  <si>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</si>
  <si>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</si>
  <si>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</si>
  <si>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</si>
  <si>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</si>
  <si>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</si>
  <si>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</si>
  <si>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</si>
  <si>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</si>
  <si>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</si>
  <si>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</si>
  <si>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</si>
  <si>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</si>
  <si>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</si>
  <si>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</si>
  <si>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</si>
  <si>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</si>
  <si>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</si>
  <si>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</si>
  <si>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</si>
  <si>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</si>
  <si>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</si>
  <si>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</si>
  <si>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</si>
  <si>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</si>
  <si>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</si>
  <si>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</si>
  <si>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</si>
  <si>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</si>
  <si>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</si>
  <si>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</si>
  <si>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</si>
  <si>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</si>
  <si>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</si>
  <si>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</si>
  <si>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</si>
  <si>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</si>
  <si>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</si>
  <si>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</si>
  <si>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</si>
  <si>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</si>
  <si>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</si>
  <si>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</si>
  <si>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</si>
  <si>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</si>
  <si>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</si>
  <si>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</si>
  <si>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</si>
  <si>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</si>
  <si>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</si>
  <si>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</si>
  <si>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</si>
  <si>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</si>
  <si>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</si>
  <si>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</si>
  <si>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</si>
  <si>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</si>
  <si>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</si>
  <si>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</si>
  <si>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</si>
  <si>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</si>
  <si>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</si>
  <si>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</si>
  <si>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</si>
  <si>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</si>
  <si>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</si>
  <si>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</si>
  <si>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</si>
  <si>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</si>
  <si>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</si>
  <si>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</si>
  <si>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</si>
  <si>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</si>
  <si>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</si>
  <si>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</si>
  <si>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</si>
  <si>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</si>
  <si>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</si>
  <si>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</si>
  <si>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</si>
  <si>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</si>
  <si>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</si>
  <si>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</si>
  <si>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</si>
  <si>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</si>
  <si>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</si>
  <si>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</si>
  <si>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</si>
  <si>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</si>
  <si>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</si>
  <si>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</si>
  <si>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</si>
  <si>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</si>
  <si>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</si>
  <si>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</si>
  <si>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</si>
  <si>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</si>
  <si>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</si>
  <si>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</si>
  <si>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</si>
  <si>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</si>
  <si>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</si>
  <si>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</si>
  <si>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</si>
  <si>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</si>
  <si>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</si>
  <si>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</si>
  <si>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</si>
  <si>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</si>
  <si>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</si>
  <si>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</si>
  <si>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</si>
  <si>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</si>
  <si>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</si>
  <si>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</si>
  <si>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</si>
  <si>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</si>
  <si>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</si>
  <si>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</si>
  <si>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</si>
  <si>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</si>
  <si>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</si>
  <si>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</si>
  <si>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</si>
  <si>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</si>
  <si>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</si>
  <si>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</si>
  <si>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</si>
  <si>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</si>
  <si>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</si>
  <si>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</si>
  <si>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</si>
  <si>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</si>
  <si>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</si>
  <si>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</si>
  <si>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</si>
  <si>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</si>
  <si>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</si>
  <si>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</si>
  <si>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</si>
  <si>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</si>
  <si>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</si>
  <si>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</si>
  <si>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</si>
  <si>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</si>
  <si>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</si>
  <si>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</si>
  <si>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</si>
  <si>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</si>
  <si>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</si>
  <si>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</si>
  <si>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</si>
  <si>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</si>
  <si>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</si>
  <si>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</si>
  <si>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</si>
  <si>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</si>
  <si>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</si>
  <si>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</si>
  <si>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</si>
  <si>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</si>
  <si>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</si>
  <si>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</si>
  <si>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</si>
  <si>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</si>
  <si>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</si>
  <si>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</si>
  <si>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</si>
  <si>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</si>
  <si>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</si>
  <si>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</si>
  <si>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</si>
  <si>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</si>
  <si>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</si>
  <si>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</si>
  <si>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</si>
  <si>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</si>
  <si>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</si>
  <si>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</si>
  <si>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</si>
  <si>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</si>
  <si>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</si>
  <si>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</si>
  <si>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</si>
  <si>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</si>
  <si>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</si>
  <si>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</si>
  <si>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</si>
  <si>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</si>
  <si>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</si>
  <si>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</si>
  <si>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</si>
  <si>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</si>
  <si>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</si>
  <si>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</si>
  <si>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</si>
  <si>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</si>
  <si>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</si>
  <si>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</si>
  <si>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</si>
  <si>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</si>
  <si>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</si>
  <si>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</si>
  <si>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</si>
  <si>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</si>
  <si>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</si>
  <si>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</si>
  <si>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</si>
  <si>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</si>
  <si>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</si>
  <si>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</si>
  <si>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</si>
  <si>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</si>
  <si>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</si>
  <si>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</si>
  <si>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</si>
  <si>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</si>
  <si>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</si>
  <si>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</si>
  <si>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</si>
  <si>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</si>
  <si>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</si>
  <si>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</si>
  <si>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</si>
  <si>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</si>
  <si>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</si>
  <si>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</si>
  <si>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</si>
  <si>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</si>
  <si>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</si>
  <si>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</si>
  <si>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</si>
  <si>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</si>
  <si>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</si>
  <si>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</si>
  <si>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</si>
  <si>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</si>
  <si>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</si>
  <si>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</si>
  <si>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</si>
  <si>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</si>
  <si>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</si>
  <si>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</si>
  <si>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</si>
  <si>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</si>
  <si>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</si>
  <si>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</si>
  <si>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</si>
  <si>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</si>
  <si>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</si>
  <si>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</si>
  <si>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</si>
  <si>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</si>
  <si>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</si>
  <si>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</si>
  <si>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</si>
  <si>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</si>
  <si>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</si>
  <si>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</si>
  <si>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</si>
  <si>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</si>
  <si>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</si>
  <si>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</si>
  <si>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</si>
  <si>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</si>
  <si>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</si>
  <si>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</si>
  <si>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</si>
  <si>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</si>
  <si>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</si>
  <si>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</si>
  <si>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</si>
  <si>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</si>
  <si>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</si>
  <si>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</si>
  <si>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</si>
  <si>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</si>
  <si>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</si>
  <si>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</si>
  <si>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</si>
  <si>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</si>
  <si>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</si>
  <si>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</si>
  <si>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</si>
  <si>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</si>
  <si>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</si>
  <si>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</si>
  <si>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</si>
  <si>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</si>
  <si>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</si>
  <si>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</si>
  <si>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</si>
  <si>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</si>
  <si>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</si>
  <si>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</si>
  <si>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</si>
  <si>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</si>
  <si>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</si>
  <si>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</si>
  <si>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</si>
  <si>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</si>
  <si>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</si>
  <si>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</si>
  <si>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</si>
  <si>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</si>
  <si>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</si>
  <si>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</si>
  <si>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</si>
  <si>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</si>
  <si>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</si>
  <si>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</si>
  <si>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</si>
  <si>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</si>
  <si>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</si>
  <si>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</si>
  <si>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</si>
  <si>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</si>
  <si>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</si>
  <si>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</si>
  <si>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</si>
  <si>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</si>
  <si>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</si>
  <si>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</si>
  <si>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</si>
  <si>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</si>
  <si>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</si>
  <si>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</si>
  <si>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</si>
  <si>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</si>
  <si>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</si>
  <si>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</si>
  <si>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</si>
  <si>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</si>
  <si>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</si>
  <si>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</si>
  <si>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</si>
  <si>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</si>
  <si>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</si>
  <si>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</si>
  <si>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</si>
  <si>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</si>
  <si>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</si>
  <si>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</si>
  <si>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</si>
  <si>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</si>
  <si>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</si>
  <si>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</si>
  <si>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</si>
  <si>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</si>
  <si>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</si>
  <si>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</si>
  <si>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</si>
  <si>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</si>
  <si>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</si>
  <si>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</si>
  <si>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</si>
  <si>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</si>
  <si>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</si>
  <si>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</si>
  <si>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</si>
  <si>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</si>
  <si>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</si>
  <si>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</si>
  <si>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</si>
  <si>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</si>
  <si>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</si>
  <si>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</si>
  <si>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</si>
  <si>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</si>
  <si>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</si>
  <si>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</si>
  <si>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</si>
  <si>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</si>
  <si>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</si>
  <si>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</si>
  <si>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</si>
  <si>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</si>
  <si>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</si>
  <si>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</si>
  <si>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</si>
  <si>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</si>
  <si>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</si>
  <si>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</si>
  <si>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</si>
  <si>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</si>
  <si>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</si>
  <si>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</si>
  <si>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</si>
  <si>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</si>
  <si>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</si>
  <si>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</si>
  <si>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</si>
  <si>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</si>
  <si>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</si>
  <si>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</si>
  <si>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</si>
  <si>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</si>
  <si>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</si>
  <si>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</si>
  <si>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</si>
  <si>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</si>
  <si>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</si>
  <si>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</si>
  <si>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</si>
  <si>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</si>
  <si>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</si>
  <si>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</si>
  <si>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</si>
  <si>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</si>
  <si>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</si>
  <si>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</si>
  <si>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</si>
  <si>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</si>
  <si>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</si>
  <si>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</si>
  <si>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</si>
  <si>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</si>
  <si>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</si>
  <si>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</si>
  <si>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</si>
  <si>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</si>
  <si>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</si>
  <si>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</si>
  <si>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</si>
  <si>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</si>
  <si>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</si>
  <si>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</si>
  <si>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</si>
  <si>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</si>
  <si>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</si>
  <si>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</si>
  <si>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</si>
  <si>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</si>
  <si>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</si>
  <si>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</si>
  <si>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</si>
  <si>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</si>
  <si>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</si>
  <si>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</si>
  <si>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</si>
  <si>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</si>
  <si>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</si>
  <si>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</si>
  <si>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</si>
  <si>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</si>
  <si>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</si>
  <si>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</si>
  <si>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</si>
  <si>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</si>
  <si>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</si>
  <si>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</si>
  <si>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</si>
  <si>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</si>
  <si>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</si>
  <si>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</si>
  <si>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</si>
  <si>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</si>
  <si>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</si>
  <si>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</si>
  <si>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</si>
  <si>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</si>
  <si>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</si>
  <si>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</si>
  <si>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</si>
  <si>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</si>
  <si>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</si>
  <si>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</si>
  <si>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</si>
  <si>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</si>
  <si>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</si>
  <si>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</si>
  <si>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</si>
  <si>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</si>
  <si>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</si>
  <si>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</si>
  <si>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</si>
  <si>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</si>
  <si>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</si>
  <si>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</si>
  <si>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</si>
  <si>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</si>
  <si>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</si>
  <si>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</si>
  <si>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</si>
  <si>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</si>
  <si>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</si>
  <si>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</si>
  <si>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</si>
  <si>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</si>
  <si>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</si>
  <si>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</si>
  <si>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</si>
  <si>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</si>
  <si>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</si>
  <si>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</si>
  <si>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</si>
  <si>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</si>
  <si>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</si>
  <si>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</si>
  <si>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</si>
  <si>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</si>
  <si>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</si>
  <si>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</si>
  <si>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</si>
  <si>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</si>
  <si>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</si>
  <si>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</si>
  <si>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</si>
  <si>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</si>
  <si>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</si>
  <si>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</si>
  <si>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</si>
  <si>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</si>
  <si>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</si>
  <si>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</si>
  <si>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</si>
  <si>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</si>
  <si>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</si>
  <si>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</si>
  <si>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</si>
  <si>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</si>
  <si>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</si>
  <si>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</si>
  <si>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</si>
  <si>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</si>
  <si>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</si>
  <si>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</si>
  <si>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</si>
  <si>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</si>
  <si>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</si>
  <si>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</si>
  <si>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</si>
  <si>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</si>
  <si>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</si>
  <si>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</si>
  <si>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</si>
  <si>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</si>
  <si>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</si>
  <si>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</si>
  <si>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</si>
  <si>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</si>
  <si>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</si>
  <si>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</si>
  <si>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</si>
  <si>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</si>
  <si>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</si>
  <si>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</si>
  <si>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</si>
  <si>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</si>
  <si>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</si>
  <si>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</si>
  <si>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</si>
  <si>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</si>
  <si>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</si>
  <si>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</si>
  <si>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</si>
  <si>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</si>
  <si>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</si>
  <si>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</si>
  <si>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</si>
  <si>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</si>
  <si>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</si>
  <si>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</si>
  <si>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</si>
  <si>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</si>
  <si>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</si>
  <si>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</si>
  <si>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</si>
  <si>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</si>
  <si>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</si>
  <si>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</si>
  <si>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</si>
  <si>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</si>
  <si>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</si>
  <si>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</si>
  <si>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</si>
  <si>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</si>
  <si>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</si>
  <si>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</si>
  <si>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</si>
  <si>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</si>
  <si>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</si>
  <si>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</si>
  <si>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</si>
  <si>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</si>
  <si>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</si>
  <si>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</si>
  <si>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</si>
  <si>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</si>
  <si>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</si>
  <si>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</si>
  <si>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</si>
  <si>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</si>
  <si>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</si>
  <si>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</si>
  <si>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</si>
  <si>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</si>
  <si>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</si>
  <si>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</si>
  <si>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</si>
  <si>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</si>
  <si>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</si>
  <si>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</si>
  <si>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</si>
  <si>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</si>
  <si>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</si>
  <si>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</si>
  <si>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</si>
  <si>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</si>
  <si>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</si>
  <si>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</si>
  <si>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</si>
  <si>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</si>
  <si>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</si>
  <si>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</si>
  <si>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</si>
  <si>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</si>
  <si>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</si>
  <si>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</si>
  <si>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</si>
  <si>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</si>
  <si>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</si>
  <si>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</si>
  <si>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</si>
  <si>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</si>
  <si>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</si>
  <si>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</si>
  <si>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</si>
  <si>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</si>
  <si>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</si>
  <si>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</si>
  <si>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</si>
  <si>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</si>
  <si>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</si>
  <si>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</si>
  <si>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</si>
  <si>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</si>
  <si>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</si>
  <si>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</si>
  <si>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</si>
  <si>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</si>
  <si>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</si>
  <si>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</si>
  <si>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</si>
  <si>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</si>
  <si>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</si>
  <si>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</si>
  <si>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</si>
  <si>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</si>
  <si>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</si>
  <si>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</si>
  <si>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</si>
  <si>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</si>
  <si>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</si>
  <si>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</si>
  <si>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</si>
  <si>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</si>
  <si>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</si>
  <si>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</si>
  <si>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</si>
  <si>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</si>
  <si>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</si>
  <si>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</si>
  <si>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</si>
  <si>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</si>
  <si>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</si>
  <si>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</si>
  <si>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</si>
  <si>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</si>
  <si>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</si>
  <si>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</si>
  <si>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</si>
  <si>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</si>
  <si>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</si>
  <si>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</si>
  <si>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</si>
  <si>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</si>
  <si>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</si>
  <si>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</si>
  <si>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</si>
  <si>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</si>
  <si>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</si>
  <si>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</si>
  <si>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</si>
  <si>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</si>
  <si>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</si>
  <si>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</si>
  <si>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</si>
  <si>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</si>
  <si>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</si>
  <si>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</si>
  <si>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</si>
  <si>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</si>
  <si>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</si>
  <si>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</si>
  <si>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</si>
  <si>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</si>
  <si>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</si>
  <si>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</si>
  <si>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</si>
  <si>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</si>
  <si>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</si>
  <si>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</si>
  <si>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</si>
  <si>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</si>
  <si>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</si>
  <si>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</si>
  <si>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</si>
  <si>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</si>
  <si>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</si>
  <si>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</si>
  <si>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</si>
  <si>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</si>
  <si>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</si>
  <si>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</si>
  <si>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</si>
  <si>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</si>
  <si>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</si>
  <si>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</si>
  <si>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</si>
  <si>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</si>
  <si>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</si>
  <si>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</si>
  <si>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</si>
  <si>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</si>
  <si>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</si>
  <si>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</si>
  <si>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</si>
  <si>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</si>
  <si>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</si>
  <si>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</si>
  <si>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</si>
  <si>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</si>
  <si>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</si>
  <si>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</si>
  <si>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</si>
  <si>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</si>
  <si>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</si>
  <si>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</si>
  <si>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</si>
  <si>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</si>
  <si>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</si>
  <si>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</si>
  <si>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</si>
  <si>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</si>
  <si>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</si>
  <si>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</si>
  <si>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</si>
  <si>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</si>
  <si>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</si>
  <si>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</si>
  <si>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</si>
  <si>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</si>
  <si>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</si>
  <si>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</si>
  <si>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</si>
  <si>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</si>
  <si>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</si>
  <si>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</si>
  <si>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</si>
  <si>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</si>
  <si>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</si>
  <si>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</si>
  <si>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</si>
  <si>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</si>
  <si>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</si>
  <si>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</si>
  <si>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</si>
  <si>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</si>
  <si>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</si>
  <si>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</si>
  <si>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</si>
  <si>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</si>
  <si>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</si>
  <si>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</si>
  <si>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</si>
  <si>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</si>
  <si>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</si>
  <si>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</si>
  <si>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</si>
  <si>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</si>
  <si>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</si>
  <si>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</si>
  <si>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</si>
  <si>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</si>
  <si>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</si>
  <si>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</si>
  <si>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</si>
  <si>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</si>
  <si>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</si>
  <si>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</si>
  <si>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</si>
  <si>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</si>
  <si>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</si>
  <si>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</si>
  <si>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</si>
  <si>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</si>
  <si>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</si>
  <si>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</si>
  <si>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</si>
  <si>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</si>
  <si>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</si>
  <si>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</si>
  <si>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</si>
  <si>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</si>
  <si>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</si>
  <si>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</si>
  <si>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</si>
  <si>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</si>
  <si>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</si>
  <si>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</si>
  <si>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</si>
  <si>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</si>
  <si>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</si>
  <si>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</si>
  <si>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</si>
  <si>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</si>
  <si>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</si>
  <si>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</si>
  <si>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</si>
  <si>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</si>
  <si>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</si>
  <si>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</si>
  <si>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</si>
  <si>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</si>
  <si>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</si>
  <si>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</si>
  <si>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</si>
  <si>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</si>
  <si>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</si>
  <si>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</si>
  <si>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</si>
  <si>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</si>
  <si>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</si>
  <si>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</si>
  <si>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</si>
  <si>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</si>
  <si>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</si>
  <si>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</si>
  <si>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</si>
  <si>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</si>
  <si>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</si>
  <si>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</si>
  <si>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</si>
  <si>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</si>
  <si>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</si>
  <si>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</si>
  <si>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</si>
  <si>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</si>
  <si>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</si>
  <si>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</si>
  <si>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</si>
  <si>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</si>
  <si>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</si>
  <si>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</si>
  <si>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</si>
  <si>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</si>
  <si>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</si>
  <si>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</si>
  <si>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</si>
  <si>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</si>
  <si>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</si>
  <si>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</si>
  <si>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</si>
  <si>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</si>
  <si>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</si>
  <si>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</si>
  <si>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</si>
  <si>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</si>
  <si>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</si>
  <si>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</si>
  <si>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</si>
  <si>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</si>
  <si>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</si>
  <si>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</si>
  <si>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</si>
  <si>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</si>
  <si>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</si>
  <si>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</si>
  <si>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</si>
  <si>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</si>
  <si>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</si>
  <si>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</si>
  <si>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</si>
  <si>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</si>
  <si>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</si>
  <si>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</si>
  <si>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</si>
  <si>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</si>
  <si>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</si>
  <si>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</si>
  <si>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</si>
  <si>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</si>
  <si>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</si>
  <si>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</si>
  <si>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</si>
  <si>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</si>
  <si>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</si>
  <si>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</si>
  <si>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</si>
  <si>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</si>
  <si>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</si>
  <si>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</si>
  <si>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</si>
  <si>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</si>
  <si>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</si>
  <si>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</si>
  <si>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</si>
  <si>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</si>
  <si>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</si>
  <si>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</si>
  <si>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</si>
  <si>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</si>
  <si>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</si>
  <si>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</si>
  <si>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</si>
  <si>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</si>
  <si>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</si>
  <si>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</si>
  <si>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</si>
  <si>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</si>
  <si>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</si>
  <si>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</si>
  <si>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</si>
  <si>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</si>
  <si>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</si>
  <si>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</si>
  <si>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</si>
  <si>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</si>
  <si>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</si>
  <si>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</si>
  <si>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</si>
  <si>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</si>
  <si>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</si>
  <si>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</si>
  <si>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</si>
  <si>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</si>
  <si>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</si>
  <si>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</si>
  <si>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</si>
  <si>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</si>
  <si>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</si>
  <si>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</si>
  <si>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</si>
  <si>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</si>
  <si>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</si>
  <si>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</si>
  <si>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</si>
  <si>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</si>
  <si>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</si>
  <si>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</si>
  <si>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</si>
  <si>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</si>
  <si>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</si>
  <si>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</si>
  <si>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</si>
  <si>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</si>
  <si>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</si>
  <si>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</si>
  <si>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</si>
  <si>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</si>
  <si>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</si>
  <si>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</si>
  <si>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</si>
  <si>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</si>
  <si>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</si>
  <si>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</si>
  <si>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</si>
  <si>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</si>
  <si>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</si>
  <si>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</si>
  <si>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</si>
  <si>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</si>
  <si>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</si>
  <si>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</si>
  <si>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</si>
  <si>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</si>
  <si>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</si>
  <si>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</si>
  <si>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</si>
  <si>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</si>
  <si>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</si>
  <si>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</si>
  <si>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</si>
  <si>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</si>
  <si>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</si>
  <si>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</si>
  <si>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</si>
  <si>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</si>
  <si>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</si>
  <si>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</si>
  <si>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</si>
  <si>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</si>
  <si>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</si>
  <si>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</si>
  <si>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</si>
  <si>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</si>
  <si>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</si>
  <si>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</si>
  <si>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</si>
  <si>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</si>
  <si>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</si>
  <si>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</si>
  <si>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</si>
  <si>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</si>
  <si>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</si>
  <si>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</si>
  <si>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</si>
  <si>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</si>
  <si>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</si>
  <si>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</si>
  <si>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</si>
  <si>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</si>
  <si>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</si>
  <si>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</si>
  <si>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</si>
  <si>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</si>
  <si>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</si>
  <si>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</si>
  <si>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</si>
  <si>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</si>
  <si>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</si>
  <si>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</si>
  <si>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</si>
  <si>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</si>
  <si>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</si>
  <si>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</si>
  <si>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</si>
  <si>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</si>
  <si>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</si>
  <si>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</si>
  <si>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</si>
  <si>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</si>
  <si>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</si>
  <si>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</si>
  <si>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</si>
  <si>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</si>
  <si>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</si>
  <si>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</si>
  <si>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</si>
  <si>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</si>
  <si>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</si>
  <si>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</si>
  <si>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</si>
  <si>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</si>
  <si>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</si>
  <si>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</si>
  <si>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</si>
  <si>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</si>
  <si>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</si>
  <si>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</si>
  <si>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</si>
  <si>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</si>
  <si>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</si>
  <si>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</si>
  <si>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</si>
  <si>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</si>
  <si>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</si>
  <si>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</si>
  <si>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</si>
  <si>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</si>
  <si>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</si>
  <si>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</si>
  <si>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</si>
  <si>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</si>
  <si>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</si>
  <si>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</si>
  <si>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</si>
  <si>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</si>
  <si>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</si>
  <si>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</si>
  <si>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</si>
  <si>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</si>
  <si>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</si>
  <si>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</si>
  <si>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</si>
  <si>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</si>
  <si>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</si>
  <si>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</si>
  <si>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</si>
  <si>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</si>
  <si>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</si>
  <si>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</si>
  <si>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</si>
  <si>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</si>
  <si>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</si>
  <si>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</si>
  <si>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</si>
  <si>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</si>
  <si>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</si>
  <si>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</si>
  <si>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</si>
  <si>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</si>
  <si>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</si>
  <si>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</si>
  <si>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</si>
  <si>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</si>
  <si>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</si>
  <si>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</si>
  <si>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</si>
  <si>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</si>
  <si>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</si>
  <si>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</si>
  <si>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</si>
  <si>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</si>
  <si>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</si>
  <si>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</si>
  <si>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</si>
  <si>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</si>
  <si>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</si>
  <si>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</si>
  <si>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</si>
  <si>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</si>
  <si>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</si>
  <si>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</si>
  <si>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</si>
  <si>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</si>
  <si>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</si>
  <si>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</si>
  <si>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</si>
  <si>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</si>
  <si>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</si>
  <si>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</si>
  <si>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</si>
  <si>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</si>
  <si>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</si>
  <si>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</si>
  <si>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</si>
  <si>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</si>
  <si>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</si>
  <si>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</si>
  <si>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</si>
  <si>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</si>
  <si>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</si>
  <si>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</si>
  <si>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</si>
  <si>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</si>
  <si>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</si>
  <si>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</si>
  <si>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</si>
  <si>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</si>
  <si>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</si>
  <si>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</si>
  <si>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</si>
  <si>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</si>
  <si>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</si>
  <si>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</si>
  <si>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</si>
  <si>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</si>
  <si>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</si>
  <si>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</si>
  <si>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</si>
  <si>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</si>
  <si>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</si>
  <si>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</si>
  <si>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</si>
  <si>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</si>
  <si>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</si>
  <si>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</si>
  <si>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</si>
  <si>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</si>
  <si>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</si>
  <si>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</si>
  <si>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</si>
  <si>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</si>
  <si>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</si>
  <si>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</si>
  <si>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</si>
  <si>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</si>
  <si>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</si>
  <si>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</si>
  <si>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</si>
  <si>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</si>
  <si>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</si>
  <si>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</si>
  <si>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</si>
  <si>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</si>
  <si>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</si>
  <si>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</si>
  <si>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</si>
  <si>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</si>
  <si>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</si>
  <si>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</si>
  <si>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</si>
  <si>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</si>
  <si>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</si>
  <si>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</si>
  <si>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</si>
  <si>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</si>
  <si>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</si>
  <si>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</si>
  <si>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</si>
  <si>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</si>
  <si>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</si>
  <si>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</si>
  <si>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</si>
  <si>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</si>
  <si>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</si>
  <si>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</si>
  <si>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</si>
  <si>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</si>
  <si>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</si>
  <si>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</si>
  <si>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</si>
  <si>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</si>
  <si>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</si>
  <si>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</si>
  <si>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</si>
  <si>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</si>
  <si>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</si>
  <si>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</si>
  <si>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</si>
  <si>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</si>
  <si>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</si>
  <si>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</si>
  <si>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</si>
  <si>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</si>
  <si>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</si>
  <si>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</si>
  <si>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</si>
  <si>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</si>
  <si>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</si>
  <si>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</si>
  <si>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</si>
  <si>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</si>
  <si>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</si>
  <si>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</si>
  <si>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</si>
  <si>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</si>
  <si>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</si>
  <si>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</si>
  <si>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</si>
  <si>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</si>
  <si>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</si>
  <si>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</si>
  <si>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</si>
  <si>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</si>
  <si>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</si>
  <si>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</si>
  <si>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</si>
  <si>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</si>
  <si>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</si>
  <si>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</si>
  <si>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</si>
  <si>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</si>
  <si>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</si>
  <si>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</si>
  <si>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</si>
  <si>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</si>
  <si>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</si>
  <si>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</si>
  <si>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</si>
  <si>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</si>
  <si>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</si>
  <si>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</si>
  <si>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</si>
  <si>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</si>
  <si>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</si>
  <si>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</si>
  <si>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</si>
  <si>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</si>
  <si>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</si>
  <si>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</si>
  <si>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</si>
  <si>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</si>
  <si>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</si>
  <si>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</si>
  <si>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</si>
  <si>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</si>
  <si>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</si>
  <si>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</si>
  <si>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</si>
  <si>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</si>
  <si>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</si>
  <si>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</si>
  <si>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</si>
  <si>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</si>
  <si>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</si>
  <si>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</si>
  <si>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</si>
  <si>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</si>
  <si>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</si>
  <si>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</si>
  <si>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</si>
  <si>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</si>
  <si>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</si>
  <si>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</si>
  <si>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</si>
  <si>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</si>
  <si>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</si>
  <si>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</si>
  <si>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</si>
  <si>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</si>
  <si>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</si>
  <si>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</si>
  <si>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</si>
  <si>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</si>
  <si>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</si>
  <si>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</si>
  <si>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</si>
  <si>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</si>
  <si>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</si>
  <si>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</si>
  <si>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</si>
  <si>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</si>
  <si>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</si>
  <si>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</si>
  <si>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</si>
  <si>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</si>
  <si>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</si>
  <si>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</si>
  <si>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</si>
  <si>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</si>
  <si>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</si>
  <si>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</si>
  <si>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</si>
  <si>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</si>
  <si>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</si>
  <si>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</si>
  <si>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</si>
  <si>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</si>
  <si>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</si>
  <si>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</si>
  <si>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</si>
  <si>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</si>
  <si>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</si>
  <si>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</si>
  <si>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</si>
  <si>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</si>
  <si>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</si>
  <si>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</si>
  <si>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</si>
  <si>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</si>
  <si>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</si>
  <si>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</si>
  <si>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</si>
  <si>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</si>
  <si>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</si>
  <si>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</si>
  <si>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</si>
  <si>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</si>
  <si>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</si>
  <si>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</si>
  <si>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</si>
  <si>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</si>
  <si>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</si>
  <si>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</si>
  <si>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</si>
  <si>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</si>
  <si>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</si>
  <si>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</si>
  <si>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</si>
  <si>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</si>
  <si>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</si>
  <si>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</si>
  <si>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</si>
  <si>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</si>
  <si>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</si>
  <si>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</si>
  <si>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</si>
  <si>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</si>
  <si>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</si>
  <si>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</si>
  <si>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</si>
  <si>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</si>
  <si>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</si>
  <si>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</si>
  <si>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</si>
  <si>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</si>
  <si>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</si>
  <si>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</si>
  <si>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</si>
  <si>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</si>
  <si>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</si>
  <si>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</si>
  <si>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</si>
  <si>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</si>
  <si>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</si>
  <si>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</si>
  <si>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</si>
  <si>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</si>
  <si>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</si>
  <si>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</si>
  <si>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</si>
  <si>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</si>
  <si>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</si>
  <si>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</si>
  <si>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</si>
  <si>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</si>
  <si>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</si>
  <si>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</si>
  <si>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</si>
  <si>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</si>
  <si>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</si>
  <si>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</si>
  <si>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</si>
  <si>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</si>
  <si>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</si>
  <si>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</si>
  <si>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</si>
  <si>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</si>
  <si>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</si>
  <si>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</si>
  <si>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</si>
  <si>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</si>
  <si>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</si>
  <si>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</si>
  <si>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</si>
  <si>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</si>
  <si>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</si>
  <si>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</si>
  <si>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</si>
  <si>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</si>
  <si>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</si>
  <si>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</si>
  <si>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</si>
  <si>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</si>
  <si>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</si>
  <si>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</si>
  <si>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</si>
  <si>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</si>
  <si>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</si>
  <si>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</si>
  <si>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</si>
  <si>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</si>
  <si>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</si>
  <si>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</si>
  <si>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</si>
  <si>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</si>
  <si>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</si>
  <si>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</si>
  <si>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</si>
  <si>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</si>
  <si>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</si>
  <si>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</si>
  <si>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</si>
  <si>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</si>
  <si>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</si>
  <si>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</si>
  <si>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</si>
  <si>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</si>
  <si>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</si>
  <si>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</si>
  <si>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</si>
  <si>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</si>
  <si>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</si>
  <si>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</si>
  <si>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</si>
  <si>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</si>
  <si>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</si>
  <si>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</si>
  <si>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</si>
  <si>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</si>
  <si>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</si>
  <si>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</si>
  <si>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</si>
  <si>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</si>
  <si>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</si>
  <si>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</si>
  <si>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</si>
  <si>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</si>
  <si>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</si>
  <si>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</si>
  <si>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</si>
  <si>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</si>
  <si>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</si>
  <si>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</si>
  <si>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</si>
  <si>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</si>
  <si>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</si>
  <si>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</si>
  <si>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</si>
  <si>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</si>
  <si>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</si>
  <si>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</si>
  <si>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</si>
  <si>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</si>
  <si>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</si>
  <si>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</si>
  <si>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</si>
  <si>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</si>
  <si>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</si>
  <si>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</si>
  <si>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</si>
  <si>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</si>
  <si>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</si>
  <si>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</si>
  <si>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</si>
  <si>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</si>
  <si>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</si>
  <si>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</si>
  <si>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</si>
  <si>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</si>
  <si>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</si>
  <si>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</si>
  <si>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</si>
  <si>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</si>
  <si>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</si>
  <si>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</si>
  <si>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</si>
  <si>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</si>
  <si>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</si>
  <si>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</si>
  <si>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</si>
  <si>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</si>
  <si>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</si>
  <si>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</si>
  <si>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</si>
  <si>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</si>
  <si>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</si>
  <si>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</si>
  <si>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</si>
  <si>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</si>
  <si>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</si>
  <si>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</si>
  <si>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</si>
  <si>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</si>
  <si>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</si>
  <si>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</si>
  <si>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</si>
  <si>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</si>
  <si>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</si>
  <si>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</si>
  <si>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</si>
  <si>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</si>
  <si>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</si>
  <si>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</si>
  <si>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</si>
  <si>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</si>
  <si>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</si>
  <si>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</si>
  <si>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</si>
  <si>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</si>
  <si>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</si>
  <si>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</si>
  <si>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</si>
  <si>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</si>
  <si>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</si>
  <si>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</si>
  <si>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</si>
  <si>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</si>
  <si>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</si>
  <si>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</si>
  <si>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</si>
  <si>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</si>
  <si>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</si>
  <si>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</si>
  <si>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</si>
  <si>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</si>
  <si>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</si>
  <si>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</si>
  <si>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</si>
  <si>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</si>
  <si>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</si>
  <si>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</si>
  <si>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</si>
  <si>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</si>
  <si>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</si>
  <si>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</si>
  <si>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</si>
  <si>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</si>
  <si>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</si>
  <si>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</si>
  <si>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</si>
  <si>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</si>
  <si>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</si>
  <si>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</si>
  <si>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</si>
  <si>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</si>
  <si>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</si>
  <si>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</si>
  <si>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</si>
  <si>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</si>
  <si>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</si>
  <si>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</si>
  <si>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</si>
  <si>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</si>
  <si>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</si>
  <si>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</si>
  <si>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</si>
  <si>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</si>
  <si>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</si>
  <si>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</si>
  <si>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</si>
  <si>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</si>
  <si>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</si>
  <si>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</si>
  <si>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</si>
  <si>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</si>
  <si>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</si>
  <si>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</si>
  <si>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</si>
  <si>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</si>
  <si>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</si>
  <si>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</si>
  <si>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</si>
  <si>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</si>
  <si>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</si>
  <si>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</si>
  <si>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</si>
  <si>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</si>
  <si>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</si>
  <si>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</si>
  <si>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</si>
  <si>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</si>
  <si>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</si>
  <si>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</si>
  <si>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</si>
  <si>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</si>
  <si>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</si>
  <si>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</si>
  <si>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</si>
  <si>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</si>
  <si>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</si>
  <si>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</si>
  <si>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</si>
  <si>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</si>
  <si>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</si>
  <si>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</si>
  <si>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</si>
  <si>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</si>
  <si>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</si>
  <si>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</si>
  <si>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</si>
  <si>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</si>
  <si>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</si>
  <si>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</si>
  <si>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</si>
  <si>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</si>
  <si>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</si>
  <si>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</si>
  <si>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</si>
  <si>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</si>
  <si>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</si>
  <si>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</si>
  <si>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</si>
  <si>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</si>
  <si>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</si>
  <si>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</si>
  <si>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</si>
  <si>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</si>
  <si>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</si>
  <si>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</si>
  <si>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</si>
  <si>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</si>
  <si>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</si>
  <si>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</si>
  <si>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</si>
  <si>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</si>
  <si>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</si>
  <si>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</si>
  <si>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</si>
  <si>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</si>
  <si>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</si>
  <si>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</si>
  <si>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</si>
  <si>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</si>
  <si>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</si>
  <si>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</si>
  <si>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</si>
  <si>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</si>
  <si>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</si>
  <si>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</si>
  <si>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</si>
  <si>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</si>
  <si>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</si>
  <si>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</si>
  <si>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</si>
  <si>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</si>
  <si>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</si>
  <si>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</si>
  <si>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</si>
  <si>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</si>
  <si>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</si>
  <si>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</si>
  <si>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</si>
  <si>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</si>
  <si>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</si>
  <si>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</si>
  <si>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</si>
  <si>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</si>
  <si>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</si>
  <si>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</si>
  <si>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</si>
  <si>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</si>
  <si>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</si>
  <si>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</si>
  <si>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</si>
  <si>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</si>
  <si>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</si>
  <si>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</si>
  <si>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</si>
  <si>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</si>
  <si>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</si>
  <si>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</si>
  <si>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</si>
  <si>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</si>
  <si>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</si>
  <si>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</si>
  <si>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</si>
  <si>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</si>
  <si>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</si>
  <si>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</si>
  <si>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</si>
  <si>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</si>
  <si>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</si>
  <si>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</si>
  <si>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</si>
  <si>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</si>
  <si>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</si>
  <si>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</si>
  <si>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</si>
  <si>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</si>
  <si>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</si>
  <si>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</si>
  <si>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</si>
  <si>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</si>
  <si>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</si>
  <si>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</si>
  <si>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</si>
  <si>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</si>
  <si>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</si>
  <si>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</si>
  <si>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</si>
  <si>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</si>
  <si>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</si>
  <si>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</si>
  <si>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</si>
  <si>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</si>
  <si>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</si>
  <si>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</si>
  <si>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</si>
  <si>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</si>
  <si>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</si>
  <si>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</si>
  <si>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</si>
  <si>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</si>
  <si>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</si>
  <si>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</si>
  <si>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</si>
  <si>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</si>
  <si>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</si>
  <si>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</si>
  <si>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</si>
  <si>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</si>
  <si>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</si>
  <si>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</si>
  <si>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</si>
  <si>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</si>
  <si>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</si>
  <si>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</si>
  <si>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</si>
  <si>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</si>
  <si>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</si>
  <si>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</si>
  <si>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</si>
  <si>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</si>
  <si>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</si>
  <si>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</si>
  <si>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</si>
  <si>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</si>
  <si>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</si>
  <si>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</si>
  <si>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</si>
  <si>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</si>
  <si>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</si>
  <si>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</si>
  <si>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</si>
  <si>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</si>
  <si>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</si>
  <si>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</si>
  <si>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PCM-20251105-00001435</t>
  </si>
  <si>
    <t>EM Team at site TS</t>
  </si>
  <si>
    <t>PCM-20251105-00001458</t>
  </si>
  <si>
    <t>major</t>
  </si>
  <si>
    <t xml:space="preserve">ETA 50 mins </t>
  </si>
  <si>
    <t>TT-20251105-01316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</si>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</sst>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1" totalsRowShown="0" headerRowDxfId="31" dataDxfId="30" headerRowBorderDxfId="28" tableBorderDxfId="29">
  <autoFilter ref="A1:L3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303.72651377314469</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0.27182627314323327</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45966.674939699071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45966.674939699071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45966.674939699071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45966.674939699071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45966.674939699071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45966.674939699071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45966.674939699071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45966.674939699071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45966.674939699071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45966.674939699071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45966.674939699071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45966.674939699071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45966.674939699071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45966.674939699071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45966.674939699071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45966.674939699071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45966.674939699071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45966.674939699071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45966.674939699071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45966.674939699071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45966.674939699071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45966.674939699071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45966.674939699071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45966.674939699071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45966.674939699071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45966.674939699071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45966.674939699071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45966.674939699071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45966.674939699071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45966.674939699071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45966.674939699071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45966.674939699071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45966.674939699071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45966.674939699071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45966.674939699071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45966.674939699071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45966.674939699071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45966.674939699071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45966.674939699071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45966.674939699071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45966.674939699071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45966.674939699071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45966.674939699071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45966.674939699071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45966.674939699071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45966.674939699071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45966.674939699071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45966.674939699071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45966.674939699071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45966.674939699071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45966.674939699071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45966.674939699071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45966.674939699071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45966.674939699071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45966.674939699071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45966.674939699071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45966.674939699071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45966.674939699071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45966.674939699071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45966.674939699071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45966.674939699071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45966.674939699071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45966.674939699071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45966.674939699071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45966.674939699071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45966.674939699071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45966.674939699071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45966.674939699071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45966.674939699071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45966.674939699071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45966.674939699071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45966.674939699071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45966.674939699071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45966.674939699071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45966.674939699071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45966.674939699071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45966.674939699071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45966.674939699071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45966.674939699071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45966.674939699071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45966.674939699071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45966.674939699071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45966.674939699071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45966.674939699071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45966.674939699071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45966.674939699071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45966.674939699071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45966.674939699071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45966.674939699071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45966.674939699071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6B298C9-5CB2-4A40-AECD-D05CBDAA6A46}"/>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141.67510173610935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7.9328563657400082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45966.674939699071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45966.674939699071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45966.674939699071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45966.674939699071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45966.674939699071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45966.674939699071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45966.674939699071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45966.674939699071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45966.674939699071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45966.674939699071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45966.674939699071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45966.674939699071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45966.674939699071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45966.674939699071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45966.674939699071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45966.674939699071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45966.674939699071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45966.674939699071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45966.674939699071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45966.674939699071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45966.674939699071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45966.674939699071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45966.674939699071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45966.674939699071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45966.674939699071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45966.674939699071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45966.674939699071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45966.674939699071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45966.674939699071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45966.674939699071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45966.674939699071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45966.674939699071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45966.674939699071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45966.674939699071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45966.674939699071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45966.674939699071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45966.674939699071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45966.674939699071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45966.674939699071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45966.674939699071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45966.674939699071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45966.674939699071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45966.674939699071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45966.674939699071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45966.674939699071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45966.674939699071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45966.674939699071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45966.674939699071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45966.674939699071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45966.674939699071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45966.674939699071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45966.674939699071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45966.674939699071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45966.674939699071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45966.674939699071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45966.674939699071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45966.674939699071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45966.674939699071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45966.674939699071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45966.674939699071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45966.674939699071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45966.674939699071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45966.674939699071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45966.674939699071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45966.674939699071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45966.674939699071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45966.674939699071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45966.674939699071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45966.674939699071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45966.674939699071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45966.674939699071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45966.674939699071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45966.674939699071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45966.674939699071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45966.674939699071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45966.674939699071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45966.674939699071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45966.674939699071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45966.674939699071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45966.674939699071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45966.674939699071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45966.674939699071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45966.674939699071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45966.674939699071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45966.674939699071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45966.674939699071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45966.674939699071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45966.674939699071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45966.674939699071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45966.674939699071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45966.674939699071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45966.674939699071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45966.674939699071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45966.674939699071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45966.674939699071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45966.674939699071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45966.674939699071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45966.674939699071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45966.674939699071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45966.674939699071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45966.674939699071</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45966.674939699071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45966.674939699071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45966.674939699071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45966.674939699071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45966.674939699071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45966.674939699071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45966.674939699071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45966.674939699071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45966.674939699071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45966.674939699071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45966.674939699071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45966.674939699071</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45966.674939699071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45966.674939699071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45966.674939699071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45966.674939699071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45966.674939699071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45966.674939699071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45966.674939699071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45966.674939699071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45966.674939699071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45966.674939699071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45966.674939699071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45966.674939699071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45966.674939699071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45966.674939699071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45966.674939699071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45966.674939699071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45966.674939699071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45966.674939699071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45966.674939699071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45966.674939699071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45966.674939699071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45966.674939699071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45966.674939699071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45966.674939699071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45966.674939699071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45966.674939699071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45966.674939699071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45966.674939699071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45966.674939699071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45966.674939699071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45966.674939699071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45966.674939699071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45966.674939699071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45966.674939699071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45966.674939699071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45966.674939699071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45966.674939699071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45966.674939699071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45966.674939699071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45966.674939699071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45966.674939699071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45966.674939699071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45966.674939699071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45966.674939699071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45966.674939699071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45966.674939699071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45966.674939699071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45966.674939699071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45966.674939699071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45966.674939699071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45966.674939699071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45966.674939699071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45966.674939699071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45966.674939699071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45966.674939699071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45966.674939699071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45966.674939699071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45966.674939699071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45966.674939699071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45966.674939699071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45966.674939699071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45966.674939699071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45966.674939699071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45966.674939699071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45966.674939699071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45966.674939699071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45966.674939699071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45966.674939699071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45966.674939699071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45966.674939699071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45966.674939699071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45966.674939699071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45966.674939699071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45966.674939699071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45966.674939699071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45966.674939699071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45966.674939699071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45966.674939699071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45966.674939699071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45966.674939699071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45966.674939699071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45966.674939699071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45966.674939699071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45966.674939699071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45966.674939699071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45966.674939699071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45966.674939699071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45966.674939699071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45966.674939699071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45966.674939699071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45966.674939699071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45966.674939699071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45966.674939699071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45966.674939699071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45966.674939699071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45966.674939699071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45966.674939699071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45966.674939699071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45966.674939699071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45966.674939699071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45966.674939699071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45966.674939699071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45966.674939699071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45966.674939699071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45966.674939699071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45966.674939699071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45966.674939699071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45966.674939699071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45966.674939699071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45966.674939699071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45966.674939699071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45966.674939699071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45966.674939699071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45966.674939699071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45966.674939699071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45966.674939699071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45966.674939699071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45966.674939699071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45966.674939699071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45966.674939699071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45966.674939699071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45966.674939699071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45966.674939699071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45966.674939699071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45966.674939699071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45966.674939699071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45966.674939699071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45966.674939699071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45966.674939699071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45966.674939699071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45966.674939699071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45966.674939699071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45966.674939699071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45966.674939699071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45966.674939699071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45966.674939699071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45966.674939699071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45966.674939699071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45966.674939699071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45966.674939699071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45966.674939699071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45966.674939699071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45966.674939699071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45966.674939699071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45966.674939699071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45966.674939699071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45966.674939699071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45966.674939699071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45966.674939699071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45966.674939699071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45966.674939699071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45966.674939699071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45966.674939699071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45966.674939699071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45966.674939699071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45966.674939699071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45966.674939699071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45966.674939699071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45966.674939699071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45966.674939699071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45966.674939699071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45966.674939699071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45966.674939699071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45966.674939699071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45966.674939699071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45966.674939699071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45966.674939699071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45966.674939699071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45966.674939699071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45966.674939699071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45966.674939699071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45966.674939699071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45966.674939699071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45966.674939699071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45966.674939699071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45966.674939699071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45966.674939699071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45966.674939699071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45966.674939699071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45966.674939699071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45966.674939699071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45966.674939699071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45966.674939699071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45966.674939699071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45966.674939699071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45966.674939699071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45966.674939699071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45966.674939699071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45966.674939699071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45966.674939699071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45966.674939699071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45966.674939699071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45966.674939699071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45966.674939699071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45966.674939699071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45966.674939699071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45966.674939699071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45966.674939699071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45966.674939699071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45966.674939699071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45966.674939699071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45966.674939699071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45966.674939699071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45966.674939699071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45966.674939699071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45966.674939699071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45966.674939699071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45966.674939699071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45966.674939699071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45966.674939699071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45966.674939699071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45966.674939699071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45966.674939699071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45966.674939699071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45966.674939699071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45966.674939699071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45966.674939699071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45966.674939699071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45966.674939699071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45966.674939699071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45966.674939699071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45966.674939699071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45966.674939699071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45966.674939699071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45966.674939699071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45966.674939699071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45966.674939699071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45966.674939699071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45966.674939699071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45966.674939699071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45966.674939699071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45966.674939699071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45966.674939699071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45966.674939699071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45966.674939699071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45966.674939699071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45966.674939699071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45966.674939699071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45966.674939699071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45966.674939699071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45966.674939699071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45966.674939699071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45966.674939699071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45966.674939699071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45966.674939699071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45966.674939699071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45966.674939699071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45966.674939699071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45966.674939699071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45966.674939699071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45966.674939699071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45966.674939699071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45966.674939699071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45966.674939699071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45966.674939699071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45966.674939699071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45966.674939699071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45966.674939699071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45966.674939699071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45966.674939699071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45966.674939699071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45966.674939699071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45966.674939699071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45966.674939699071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45966.674939699071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45966.674939699071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45966.674939699071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45966.674939699071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45966.674939699071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45966.674939699071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45966.674939699071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45966.674939699071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45966.674939699071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45966.674939699071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45966.674939699071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45966.674939699071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45966.674939699071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45966.674939699071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45966.674939699071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45966.674939699071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45966.674939699071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45966.674939699071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45966.674939699071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45966.674939699071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45966.674939699071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45966.674939699071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45966.674939699071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45966.674939699071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45966.674939699071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45966.674939699071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45966.674939699071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45966.674939699071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45966.674939699071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45966.674939699071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45966.674939699071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45966.674939699071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45966.674939699071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45966.674939699071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45966.674939699071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45966.674939699071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45966.674939699071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45966.674939699071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45966.674939699071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45966.674939699071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45966.674939699071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45966.674939699071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45966.674939699071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45966.674939699071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45966.674939699071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45966.674939699071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45966.674939699071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45966.674939699071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45966.674939699071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45966.674939699071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45966.674939699071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45966.674939699071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45966.674939699071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45966.674939699071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45966.674939699071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45966.674939699071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45966.674939699071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45966.674939699071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45966.674939699071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45966.674939699071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45966.674939699071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45966.674939699071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45966.674939699071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45966.674939699071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45966.674939699071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45966.674939699071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45966.674939699071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45966.674939699071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45966.674939699071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45966.674939699071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45966.674939699071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45966.674939699071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45966.674939699071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45966.674939699071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45966.674939699071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45966.674939699071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45966.674939699071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45966.674939699071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45966.674939699071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45966.674939699071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45966.674939699071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45966.674939699071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45966.674939699071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45966.674939699071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45966.674939699071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45966.674939699071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45966.674939699071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45966.674939699071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45966.674939699071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45966.674939699071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45966.674939699071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45966.674939699071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45966.674939699071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45966.674939699071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45966.674939699071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45966.674939699071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45966.674939699071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45966.674939699071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45966.674939699071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45966.674939699071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45966.674939699071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45966.674939699071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45966.674939699071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45966.674939699071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45966.674939699071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45966.674939699071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45966.674939699071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45966.674939699071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45966.674939699071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45966.674939699071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45966.674939699071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45966.674939699071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45966.674939699071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45966.674939699071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45966.674939699071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45966.674939699071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45966.674939699071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45966.674939699071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45966.674939699071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45966.674939699071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45966.674939699071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45966.674939699071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45966.674939699071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45966.674939699071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45966.674939699071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45966.674939699071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45966.674939699071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45966.674939699071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45966.674939699071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45966.674939699071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45966.674939699071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45966.674939699071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45966.674939699071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45966.674939699071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45966.674939699071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45966.674939699071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45966.674939699071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45966.674939699071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45966.674939699071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45966.674939699071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45966.674939699071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45966.674939699071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45966.674939699071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45966.674939699071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45966.674939699071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45966.674939699071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45966.674939699071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45966.674939699071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45966.674939699071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45966.674939699071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45966.674939699071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45966.674939699071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45966.674939699071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45966.674939699071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45966.674939699071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45966.674939699071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45966.674939699071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45966.674939699071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45966.674939699071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45966.674939699071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45966.674939699071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45966.674939699071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45966.674939699071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45966.674939699071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45966.674939699071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45966.674939699071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45966.674939699071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45966.674939699071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45966.674939699071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45966.674939699071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45966.674939699071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45966.674939699071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45966.674939699071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45966.674939699071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45966.674939699071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45966.674939699071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45966.674939699071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45966.674939699071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45966.674939699071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45966.674939699071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45966.674939699071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45966.674939699071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45966.674939699071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45966.674939699071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45966.674939699071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45966.674939699071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45966.674939699071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45966.674939699071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45966.674939699071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45966.674939699071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45966.674939699071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45966.674939699071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45966.674939699071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45966.674939699071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45966.674939699071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45966.674939699071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45966.674939699071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45966.674939699071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45966.674939699071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45966.674939699071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45966.674939699071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45966.674939699071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45966.674939699071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45966.674939699071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45966.674939699071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45966.674939699071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45966.674939699071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45966.674939699071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45966.674939699071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45966.674939699071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45966.674939699071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45966.674939699071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45966.674939699071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45966.674939699071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45966.674939699071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45966.674939699071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45966.674939699071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45966.674939699071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45966.674939699071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45966.674939699071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45966.674939699071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45966.674939699071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45966.674939699071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45966.674939699071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45966.674939699071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45966.674939699071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45966.674939699071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45966.674939699071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45966.674939699071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45966.674939699071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45966.674939699071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45966.674939699071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45966.674939699071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45966.674939699071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45966.674939699071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45966.674939699071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45966.674939699071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45966.674939699071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45966.674939699071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45966.674939699071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45966.674939699071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45966.674939699071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45966.674939699071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45966.674939699071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45966.674939699071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45966.674939699071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45966.674939699071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45966.674939699071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45966.674939699071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45966.674939699071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45966.674939699071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45966.674939699071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45966.674939699071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45966.674939699071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45966.674939699071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45966.674939699071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45966.674939699071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45966.674939699071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45966.674939699071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45966.674939699071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45966.674939699071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45966.674939699071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45966.674939699071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45966.674939699071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45966.674939699071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45966.674939699071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45966.674939699071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45966.674939699071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45966.674939699071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45966.674939699071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45966.674939699071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45966.674939699071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45966.674939699071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45966.674939699071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45966.674939699071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45966.674939699071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45966.674939699071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45966.674939699071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45966.674939699071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45966.674939699071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45966.674939699071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45966.674939699071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45966.674939699071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45966.674939699071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45966.674939699071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45966.674939699071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45966.674939699071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45966.674939699071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45966.674939699071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45966.674939699071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45966.674939699071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45966.674939699071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45966.674939699071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45966.674939699071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45966.674939699071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45966.674939699071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45966.674939699071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45966.674939699071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45966.674939699071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45966.674939699071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45966.674939699071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45966.674939699071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45966.674939699071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45966.674939699071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45966.674939699071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45966.674939699071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45966.674939699071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45966.674939699071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45966.674939699071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45966.674939699071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45966.674939699071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45966.674939699071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45966.674939699071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45966.674939699071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45966.674939699071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45966.674939699071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45966.674939699071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45966.674939699071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45966.674939699071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45966.674939699071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45966.674939699071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45966.674939699071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45966.674939699071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45966.674939699071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45966.674939699071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45966.674939699071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45966.674939699071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45966.674939699071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45966.674939699071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45966.674939699071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45966.674939699071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45966.674939699071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45966.674939699071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45966.674939699071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45966.674939699071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45966.674939699071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45966.674939699071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45966.674939699071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45966.674939699071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45966.674939699071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45966.674939699071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45966.674939699071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45966.674939699071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45966.674939699071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45966.674939699071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45966.674939699071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45966.674939699071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45966.674939699071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45966.674939699071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45966.674939699071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45966.674939699071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45966.674939699071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45966.674939699071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45966.674939699071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45966.674939699071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45966.674939699071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45966.674939699071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45966.674939699071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45966.674939699071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45966.674939699071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45966.674939699071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45966.674939699071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45966.674939699071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45966.674939699071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45966.674939699071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45966.674939699071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45966.674939699071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45966.674939699071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45966.674939699071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45966.674939699071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45966.674939699071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45966.674939699071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45966.674939699071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45966.674939699071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45966.674939699071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45966.674939699071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45966.674939699071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45966.674939699071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45966.674939699071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45966.674939699071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45966.674939699071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45966.674939699071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45966.674939699071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45966.674939699071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45966.674939699071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45966.674939699071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45966.674939699071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45966.674939699071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45966.674939699071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45966.674939699071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45966.674939699071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45966.674939699071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45966.674939699071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45966.674939699071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45966.674939699071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45966.674939699071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45966.674939699071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45966.674939699071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45966.674939699071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45966.674939699071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45966.674939699071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45966.674939699071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45966.674939699071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45966.674939699071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45966.674939699071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45966.674939699071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45966.674939699071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45966.674939699071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45966.674939699071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45966.674939699071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45966.674939699071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45966.674939699071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45966.674939699071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45966.674939699071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45966.674939699071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45966.674939699071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45966.674939699071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45966.674939699071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45966.674939699071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45966.674939699071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45966.674939699071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45966.674939699071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45966.674939699071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45966.674939699071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45966.674939699071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45966.674939699071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45966.674939699071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45966.674939699071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45966.674939699071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45966.674939699071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45966.674939699071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45966.674939699071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45966.674939699071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45966.674939699071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45966.674939699071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45966.674939699071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45966.674939699071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45966.674939699071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45966.674939699071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45966.674939699071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45966.674939699071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45966.674939699071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45966.674939699071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45966.674939699071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45966.674939699071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45966.674939699071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45966.674939699071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45966.674939699071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45966.674939699071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45966.674939699071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45966.674939699071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45966.674939699071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45966.674939699071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45966.674939699071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45966.674939699071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45966.674939699071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45966.674939699071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45966.674939699071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45966.674939699071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45966.674939699071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45966.674939699071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45966.674939699071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45966.674939699071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45966.674939699071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45966.674939699071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45966.674939699071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45966.674939699071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45966.674939699071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45966.674939699071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45966.674939699071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45966.674939699071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45966.674939699071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45966.674939699071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45966.674939699071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45966.674939699071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45966.674939699071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45966.674939699071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45966.674939699071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45966.674939699071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45966.674939699071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45966.674939699071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45966.674939699071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45966.674939699071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45966.674939699071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45966.674939699071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45966.674939699071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45966.674939699071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45966.674939699071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45966.674939699071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45966.674939699071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45966.674939699071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45966.674939699071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45966.674939699071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45966.674939699071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45966.674939699071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45966.674939699071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45966.674939699071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45966.674939699071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45966.674939699071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45966.674939699071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45966.674939699071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45966.674939699071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45966.674939699071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45966.674939699071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45966.674939699071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45966.674939699071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45966.674939699071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45966.674939699071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45966.674939699071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45966.674939699071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45966.674939699071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45966.674939699071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45966.674939699071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45966.674939699071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45966.674939699071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45966.674939699071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45966.674939699071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45966.674939699071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45966.674939699071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45966.674939699071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45966.674939699071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45966.674939699071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45966.674939699071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45966.674939699071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45966.674939699071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45966.674939699071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45966.674939699071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45966.674939699071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45966.674939699071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45966.674939699071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45966.674939699071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45966.674939699071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45966.674939699071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45966.674939699071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45966.674939699071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45966.674939699071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45966.674939699071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45966.674939699071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45966.674939699071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45966.674939699071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45966.674939699071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45966.674939699071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45966.674939699071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45966.674939699071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45966.674939699071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45966.674939699071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45966.674939699071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45966.674939699071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45966.674939699071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45966.674939699071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45966.674939699071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45966.674939699071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45966.674939699071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45966.674939699071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45966.674939699071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45966.674939699071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45966.674939699071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45966.674939699071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45966.674939699071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45966.674939699071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45966.674939699071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45966.674939699071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45966.674939699071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45966.674939699071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45966.674939699071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45966.674939699071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45966.674939699071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45966.674939699071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45966.674939699071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45966.674939699071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45966.674939699071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45966.674939699071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45966.674939699071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45966.674939699071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45966.674939699071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45966.674939699071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45966.674939699071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45966.674939699071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45966.674939699071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45966.674939699071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45966.674939699071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45966.674939699071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45966.674939699071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45966.674939699071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45966.674939699071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45966.674939699071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45966.674939699071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45966.674939699071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45966.674939699071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45966.674939699071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45966.674939699071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45966.674939699071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45966.674939699071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45966.674939699071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45966.674939699071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45966.674939699071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45966.674939699071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45966.674939699071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45966.674939699071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45966.674939699071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45966.674939699071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45966.674939699071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45966.674939699071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45966.674939699071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45966.674939699071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45966.674939699071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45966.674939699071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45966.674939699071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45966.674939699071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45966.674939699071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45966.674939699071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45966.674939699071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45966.674939699071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45966.674939699071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45966.674939699071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45966.674939699071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45966.674939699071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45966.674939699071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45966.674939699071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45966.674939699071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45966.674939699071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45966.674939699071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45966.674939699071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45966.674939699071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45966.674939699071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45966.674939699071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45966.674939699071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45966.674939699071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45966.674939699071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45966.674939699071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45966.674939699071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45966.674939699071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45966.674939699071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45966.674939699071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45966.674939699071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45966.674939699071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45966.674939699071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45966.674939699071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45966.674939699071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45966.674939699071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45966.674939699071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45966.674939699071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45966.674939699071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45966.674939699071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45966.674939699071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45966.674939699071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45966.674939699071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45966.674939699071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45966.674939699071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45966.674939699071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45966.674939699071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45966.674939699071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45966.674939699071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45966.674939699071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45966.674939699071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45966.674939699071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45966.674939699071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45966.674939699071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45966.674939699071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45966.674939699071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45966.674939699071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45966.674939699071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45966.674939699071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45966.674939699071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45966.674939699071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45966.674939699071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45966.674939699071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45966.674939699071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45966.674939699071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45966.674939699071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45966.674939699071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45966.674939699071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45966.674939699071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45966.674939699071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45966.674939699071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45966.674939699071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45966.674939699071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45966.674939699071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45966.674939699071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45966.674939699071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45966.674939699071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45966.674939699071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45966.674939699071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45966.674939699071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45966.674939699071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45966.674939699071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45966.674939699071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45966.674939699071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45966.674939699071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45966.674939699071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45966.674939699071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45966.674939699071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45966.674939699071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45966.674939699071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45966.674939699071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45966.674939699071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45966.674939699071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45966.674939699071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45966.674939699071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45966.674939699071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45966.674939699071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45966.674939699071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45966.674939699071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45966.674939699071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45966.674939699071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45966.674939699071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45966.674939699071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45966.674939699071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45966.674939699071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45966.674939699071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45966.674939699071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45966.674939699071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45966.674939699071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45966.674939699071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45966.674939699071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45966.674939699071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45966.674939699071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45966.674939699071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45966.674939699071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45966.674939699071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45966.674939699071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45966.674939699071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45966.674939699071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45966.674939699071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45966.674939699071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45966.674939699071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45966.674939699071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45966.674939699071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45966.674939699071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45966.674939699071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45966.674939699071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45966.674939699071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45966.674939699071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45966.674939699071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45966.674939699071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45966.674939699071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45966.674939699071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45966.674939699071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45966.674939699071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45966.674939699071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45966.674939699071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45966.674939699071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45966.674939699071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45966.674939699071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45966.674939699071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45966.674939699071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45966.674939699071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45966.674939699071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45966.674939699071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45966.674939699071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45966.674939699071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45966.674939699071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45966.674939699071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45966.674939699071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45966.674939699071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45966.674939699071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45966.674939699071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45966.674939699071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45966.674939699071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45966.674939699071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45966.674939699071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45966.674939699071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45966.674939699071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45966.674939699071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45966.674939699071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45966.674939699071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45966.674939699071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45966.674939699071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45966.674939699071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45966.674939699071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45966.674939699071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45966.674939699071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45966.674939699071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45966.674939699071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45966.674939699071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45966.674939699071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45966.674939699071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45966.674939699071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45966.674939699071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45966.674939699071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45966.674939699071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45966.674939699071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45966.674939699071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45966.674939699071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45966.674939699071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45966.674939699071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45966.674939699071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263.19422210647463</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100"/>
      <c r="E3" s="97"/>
      <c r="F3" s="122"/>
      <c r="G3" s="123">
        <f ca="1">IFERROR(NOW()-F3,"")</f>
        <v>45966.674939699071</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45966.674939699071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45966.674939699071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45966.674939699071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45966.674939699071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45966.674939699071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45966.674939699071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45966.674939699071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45966.674939699071</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45966.674939699071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45966.674939699071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45966.674939699071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45966.674939699071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45966.674939699071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45966.674939699071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45966.674939699071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45966.674939699071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45966.674939699071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45966.674939699071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45966.674939699071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45966.674939699071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45966.674939699071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45966.674939699071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45966.674939699071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45966.674939699071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45966.674939699071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45966.674939699071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45966.674939699071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45966.674939699071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45966.674939699071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45966.674939699071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45966.674939699071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45966.674939699071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45966.674939699071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45966.674939699071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45966.674939699071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45966.674939699071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45966.674939699071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45966.674939699071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45966.674939699071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45966.674939699071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45966.674939699071</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45966.674939699071</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74.842879513882508</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40.486062384254183</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18.013828587958415</v>
      </c>
      <c r="H4" s="152">
        <v>45948.661111111112</v>
      </c>
      <c r="I4" s="151" t="str">
        <f>IFERROR(VLOOKUP(D4,DB!A:F,6,0),"")</f>
        <v>SCECO</v>
      </c>
      <c r="J4" s="151" t="str">
        <f>IFERROR(VLOOKUP(D4,DB!A:G,7,0),"")</f>
        <v>Dead</v>
      </c>
      <c r="K4" s="151" t="s">
        <v>39117</v>
      </c>
      <c r="L4" s="151" t="str">
        <f>IFERROR(VLOOKUP(D4,DB!A:I,9,0),"")</f>
        <v>Latis</v>
      </c>
    </row>
    <row r="5" spans="1:13" ht="30.75">
      <c r="A5" s="151" t="s">
        <v>39118</v>
      </c>
      <c r="B5" s="151" t="str">
        <f>IFERROR(VLOOKUP(D5,DB!A:K,11,0),"")</f>
        <v>R5</v>
      </c>
      <c r="C5" s="151">
        <v>1</v>
      </c>
      <c r="D5" s="151" t="s">
        <v>32921</v>
      </c>
      <c r="E5" s="151" t="s">
        <v>39021</v>
      </c>
      <c r="F5" s="152">
        <v>45966.453425925924</v>
      </c>
      <c r="G5" s="153">
        <f ca="1">IFERROR(NOW()-F5,"")</f>
        <v>0.2215137731473078</v>
      </c>
      <c r="H5" s="152">
        <v>45966.358287037037</v>
      </c>
      <c r="I5" s="151" t="str">
        <f>IFERROR(VLOOKUP(D5,DB!A:F,6,0),"")</f>
        <v>SCECO</v>
      </c>
      <c r="J5" s="151" t="str">
        <f>IFERROR(VLOOKUP(D5,DB!A:G,7,0),"")</f>
        <v>Good</v>
      </c>
      <c r="K5" s="151" t="s">
        <v>39119</v>
      </c>
      <c r="L5" s="151" t="str">
        <f>IFERROR(VLOOKUP(D5,DB!A:I,9,0),"")</f>
        <v>Latis</v>
      </c>
    </row>
    <row r="6" spans="1:13" ht="15">
      <c r="A6" s="151" t="s">
        <v>39120</v>
      </c>
      <c r="B6" s="151" t="str">
        <f>IFERROR(VLOOKUP(D6,DB!A:K,11,0),"")</f>
        <v>R5</v>
      </c>
      <c r="C6" s="151">
        <v>1</v>
      </c>
      <c r="D6" s="151" t="s">
        <v>38338</v>
      </c>
      <c r="E6" s="151" t="s">
        <v>39021</v>
      </c>
      <c r="F6" s="152">
        <v>45966.620868055557</v>
      </c>
      <c r="G6" s="153">
        <f ca="1">IFERROR(NOW()-F6,"")</f>
        <v>5.4071643513452727E-2</v>
      </c>
      <c r="H6" s="152">
        <v>45966.615312499998</v>
      </c>
      <c r="I6" s="151" t="str">
        <f>IFERROR(VLOOKUP(D6,DB!A:F,6,0),"")</f>
        <v>SCECO</v>
      </c>
      <c r="J6" s="151" t="str">
        <f>IFERROR(VLOOKUP(D6,DB!A:G,7,0),"")</f>
        <v>Haj Removal</v>
      </c>
      <c r="K6" s="151" t="s">
        <v>39121</v>
      </c>
      <c r="L6" s="151" t="str">
        <f>IFERROR(VLOOKUP(D6,DB!A:I,9,0),"")</f>
        <v>Latis</v>
      </c>
    </row>
    <row r="7" spans="1:13" ht="15">
      <c r="A7" s="151"/>
      <c r="B7" s="151" t="str">
        <f>IFERROR(VLOOKUP(D7,DB!A:K,11,0),"")</f>
        <v/>
      </c>
      <c r="C7" s="151"/>
      <c r="D7" s="151"/>
      <c r="E7" s="151"/>
      <c r="F7" s="152"/>
      <c r="G7" s="153">
        <f ca="1">IFERROR(NOW()-F7,"")</f>
        <v>45966.674939699071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45966.674939699071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45966.674939699071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45966.674939699071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45966.674939699071</v>
      </c>
      <c r="H11" s="152"/>
      <c r="I11" s="151" t="str">
        <f>IFERROR(VLOOKUP(D11,DB!A:F,6,0),"")</f>
        <v/>
      </c>
      <c r="J11" s="151" t="str">
        <f>IFERROR(VLOOKUP(D11,DB!A:G,7,0),"")</f>
        <v/>
      </c>
      <c r="K11" s="151"/>
      <c r="L11" s="151" t="str">
        <f>IFERROR(VLOOKUP(D11,DB!A:I,9,0),"")</f>
        <v/>
      </c>
    </row>
    <row r="12" spans="1:13" ht="15">
      <c r="A12" s="151"/>
      <c r="B12" s="151"/>
      <c r="C12" s="151"/>
      <c r="D12" s="151"/>
      <c r="E12" s="151"/>
      <c r="F12" s="152"/>
      <c r="G12" s="153">
        <f ca="1">IFERROR(NOW()-F12,"")</f>
        <v>45966.674939699071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45966.674939699071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45966.674939699071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45966.674939699071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45966.674939699071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45966.674939699071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45966.674939699071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45966.674939699071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45966.674939699071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45966.674939699071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45966.674939699071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45966.674939699071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45966.674939699071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45966.674939699071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45966.674939699071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45966.674939699071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45966.674939699071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45966.674939699071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45966.674939699071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45966.674939699071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45966.674939699071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45966.674939699071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45966.674939699071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45966.674939699071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45966.674939699071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45966.674939699071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45966.674939699071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45966.674939699071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45966.674939699071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45966.674939699071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45966.674939699071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45966.674939699071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45966.674939699071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45966.674939699071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45966.674939699071</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45966.674939699071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45966.674939699071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45966.674939699071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45966.674939699071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45966.674939699071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45966.674939699071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45966.674939699071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45966.674939699071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45966.674939699071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45966.674939699071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45966.674939699071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45966.674939699071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45966.674939699071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45966.674939699071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45966.674939699071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45966.674939699071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45966.674939699071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45966.674939699071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45966.674939699071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45966.674939699071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45966.674939699071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45966.674939699071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45966.674939699071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45966.674939699071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45966.674939699071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45966.674939699071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45966.674939699071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45966.674939699071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45966.674939699071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45966.674939699071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45966.674939699071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45966.674939699071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45966.674939699071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45966.674939699071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45966.674939699071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45966.674939699071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45966.674939699071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45966.674939699071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45966.674939699071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45966.674939699071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45966.674939699071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45966.674939699071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45966.674939699071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45966.674939699071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45966.674939699071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45966.674939699071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45966.674939699071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45966.674939699071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45966.674939699071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45966.674939699071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45966.674939699071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45966.674939699071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45966.674939699071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45966.674939699071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45966.674939699071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45966.674939699071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45966.674939699071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45966.674939699071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45966.674939699071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45966.674939699071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45966.674939699071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45966.674939699071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45966.674939699071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45966.674939699071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45966.674939699071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45966.674939699071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45966.674939699071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45966.674939699071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45966.674939699071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45966.674939699071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45966.674939699071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45966.674939699071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45966.674939699071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45966.674939699071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45966.674939699071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45966.674939699071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45966.674939699071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45966.674939699071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45966.674939699071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45966.674939699071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45966.674939699071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45966.674939699071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45966.674939699071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45966.674939699071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45966.674939699071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45966.674939699071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45966.674939699071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45966.674939699071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45966.674939699071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45966.674939699071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45966.674939699071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45966.674939699071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45966.674939699071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45966.674939699071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45966.674939699071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45966.674939699071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45966.674939699071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45966.674939699071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45966.674939699071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45966.674939699071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45966.674939699071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45966.674939699071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45966.674939699071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45966.674939699071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45966.674939699071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45966.674939699071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45966.674939699071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45966.674939699071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45966.674939699071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45966.674939699071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45966.674939699071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45966.674939699071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45966.674939699071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45966.674939699071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45966.674939699071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45966.674939699071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45966.674939699071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45966.674939699071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45966.674939699071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45966.674939699071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45966.674939699071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45966.674939699071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45966.674939699071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45966.674939699071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45966.674939699071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45966.674939699071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45966.674939699071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45966.674939699071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45966.674939699071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45966.674939699071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45966.674939699071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45966.674939699071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45966.674939699071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45966.674939699071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45966.674939699071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45966.674939699071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45966.674939699071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45966.674939699071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45966.674939699071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45966.674939699071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45966.674939699071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45966.674939699071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45966.674939699071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45966.674939699071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45966.674939699071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45966.674939699071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45966.674939699071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45966.674939699071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45966.674939699071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45966.674939699071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45966.674939699071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45966.674939699071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45966.674939699071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45966.674939699071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45966.674939699071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45966.674939699071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45966.674939699071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45966.674939699071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45966.674939699071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45966.674939699071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45966.674939699071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45966.674939699071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45966.674939699071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45966.674939699071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45966.674939699071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45966.674939699071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45966.674939699071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45966.674939699071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45966.674939699071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45966.674939699071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45966.674939699071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45966.674939699071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45966.674939699071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45966.674939699071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45966.674939699071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45966.674939699071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45966.674939699071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45966.674939699071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45966.674939699071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45966.674939699071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45966.674939699071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45966.674939699071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45966.674939699071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45966.674939699071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45966.674939699071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45966.674939699071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45966.674939699071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45966.674939699071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45966.674939699071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45966.674939699071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45966.674939699071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45966.674939699071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45966.674939699071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45966.674939699071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45966.674939699071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45966.674939699071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45966.674939699071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45966.674939699071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45966.674939699071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45966.674939699071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45966.674939699071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45966.674939699071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45966.674939699071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45966.674939699071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45966.674939699071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45966.674939699071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45966.674939699071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45966.674939699071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45966.674939699071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45966.674939699071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45966.674939699071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45966.674939699071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45966.674939699071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45966.674939699071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45966.674939699071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45966.674939699071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45966.674939699071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45966.674939699071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45966.674939699071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45966.674939699071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45966.674939699071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45966.674939699071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45966.674939699071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45966.674939699071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45966.674939699071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45966.674939699071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45966.674939699071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45966.674939699071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45966.674939699071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45966.674939699071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45966.674939699071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45966.674939699071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45966.674939699071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45966.674939699071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45966.674939699071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45966.674939699071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45966.674939699071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45966.674939699071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45966.674939699071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45966.674939699071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45966.674939699071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45966.674939699071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45966.674939699071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45966.674939699071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45966.674939699071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45966.674939699071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45966.674939699071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45966.674939699071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45966.674939699071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45966.674939699071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45966.674939699071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45966.674939699071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45966.674939699071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45966.674939699071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45966.674939699071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45966.674939699071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45966.674939699071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45966.674939699071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45966.674939699071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45966.674939699071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45966.674939699071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45966.674939699071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45966.674939699071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45966.674939699071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45966.674939699071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45966.674939699071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45966.674939699071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45966.674939699071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45966.674939699071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45966.674939699071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45966.674939699071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45966.674939699071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45966.674939699071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45966.674939699071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45966.674939699071</v>
      </c>
      <c r="H321" s="158"/>
      <c r="I321" s="157" t="str">
        <f>IFERROR(VLOOKUP(D321,DB!A:F,6,0),"")</f>
        <v/>
      </c>
      <c r="J321" s="157" t="str">
        <f>IFERROR(VLOOKUP(D321,DB!A:G,7,0),"")</f>
        <v/>
      </c>
      <c r="K321" s="157"/>
      <c r="L321" s="157" t="str">
        <f>IFERROR(VLOOKUP(D321,DB!A:I,9,0),"")</f>
        <v/>
      </c>
    </row>
    <row r="322" spans="1:12" ht="15"/>
    <row r="323" spans="1:12" ht="15"/>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31" ht="15"/>
    <row r="432" ht="15"/>
    <row r="433" ht="15"/>
    <row r="434" ht="15"/>
    <row r="435" ht="15"/>
    <row r="436" ht="15"/>
    <row r="437" ht="15"/>
    <row r="438" ht="15"/>
    <row r="439" ht="15"/>
    <row r="440" ht="15"/>
    <row r="441"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30" ht="15"/>
    <row r="531" ht="15"/>
    <row r="532" ht="15"/>
    <row r="533" ht="15"/>
    <row r="534" ht="15"/>
    <row r="535" ht="15"/>
    <row r="560" ht="15"/>
    <row r="561" ht="15"/>
    <row r="562" ht="15"/>
    <row r="563" ht="15"/>
    <row r="564" ht="15"/>
    <row r="565" ht="15"/>
    <row r="566" ht="15"/>
    <row r="567" ht="15"/>
    <row r="568" ht="15"/>
    <row r="569" ht="15"/>
    <row r="570"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859" ht="15"/>
    <row r="860" ht="15"/>
    <row r="861" ht="15"/>
    <row r="862" ht="15"/>
    <row r="863" ht="15"/>
    <row r="864" ht="15"/>
    <row r="865"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6" ht="15"/>
    <row r="1197" ht="15"/>
    <row r="1198" ht="15"/>
    <row r="1201" ht="15"/>
    <row r="1202" ht="15"/>
    <row r="1205" ht="15"/>
    <row r="1206" ht="15"/>
    <row r="1207" ht="15"/>
    <row r="1208" ht="15"/>
    <row r="1209" ht="15"/>
    <row r="1210" ht="15"/>
    <row r="1211" ht="15"/>
    <row r="1212" ht="15"/>
    <row r="1213" ht="15"/>
    <row r="1219" ht="15"/>
    <row r="1220" ht="15"/>
    <row r="1221" ht="15"/>
    <row r="1222" ht="15"/>
    <row r="1223" ht="15"/>
    <row r="1224" ht="15"/>
    <row r="1225" ht="15"/>
    <row r="1226" ht="15"/>
    <row r="1227" ht="15"/>
    <row r="1235" ht="15"/>
    <row r="1236" ht="15"/>
    <row r="1237" ht="15"/>
    <row r="1238" ht="15"/>
    <row r="1239" ht="15"/>
    <row r="1240" ht="15"/>
    <row r="1241" ht="15"/>
    <row r="1242" ht="15"/>
    <row r="1243" ht="15"/>
    <row r="1244" ht="15"/>
    <row r="1245" ht="15"/>
    <row r="1246" ht="15"/>
    <row r="1247" ht="15"/>
    <row r="1248" ht="15"/>
    <row r="1249" ht="15"/>
    <row r="1250" ht="15"/>
    <row r="1252" ht="15"/>
    <row r="1253" ht="15"/>
    <row r="1254" ht="15"/>
    <row r="1256" ht="15"/>
    <row r="1257" ht="15"/>
  </sheetData>
  <dataValidations count="2">
    <dataValidation allowBlank="1" showInputMessage="1" showErrorMessage="1" sqref="E1" xr:uid="{920C6338-E771-4DAE-8C89-92A9093EA4DE}"/>
    <dataValidation type="list" allowBlank="1" showInputMessage="1" showErrorMessage="1" sqref="E2:E3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2</v>
      </c>
      <c r="D2" s="171" t="s">
        <v>36952</v>
      </c>
      <c r="E2" s="102" t="s">
        <v>39123</v>
      </c>
      <c r="F2" s="172">
        <v>45966.629849537036</v>
      </c>
      <c r="G2" s="115">
        <f ca="1">IFERROR(NOW()-F2,"-")</f>
        <v>4.5090162035194226E-2</v>
      </c>
      <c r="H2" s="172">
        <v>45966.620196759257</v>
      </c>
      <c r="I2" s="171" t="str">
        <f>IFERROR(VLOOKUP(D2,DB!A:F,6,0),"")</f>
        <v>SCECO</v>
      </c>
      <c r="J2" s="102" t="str">
        <f>IFERROR(VLOOKUP(D2,DB!A:G,7,0),"")</f>
        <v>Vandalized+No BB Design</v>
      </c>
      <c r="K2" s="169" t="s">
        <v>39124</v>
      </c>
      <c r="L2" s="173" t="str">
        <f>IFERROR(VLOOKUP(D2,DB!A:I,9,0),"")</f>
        <v>Latis</v>
      </c>
    </row>
    <row r="3" spans="1:16383" ht="31.5" customHeight="1">
      <c r="A3" s="170" t="s">
        <v>39125</v>
      </c>
      <c r="B3" s="171" t="str">
        <f>IFERROR(VLOOKUP(D3,DB!A:K,11,0),"")</f>
        <v>R6</v>
      </c>
      <c r="C3" s="168">
        <v>1</v>
      </c>
      <c r="D3" s="102" t="s">
        <v>32249</v>
      </c>
      <c r="E3" s="102" t="s">
        <v>39123</v>
      </c>
      <c r="F3" s="172"/>
      <c r="G3" s="115">
        <f ca="1">IFERROR(NOW()-F3,"-")</f>
        <v>45966.674939699071</v>
      </c>
      <c r="H3" s="172">
        <v>45966.623807870368</v>
      </c>
      <c r="I3" s="171" t="str">
        <f>IFERROR(VLOOKUP(D3,DB!A:F,6,0),"")</f>
        <v>SCECO</v>
      </c>
      <c r="J3" s="102" t="str">
        <f>IFERROR(VLOOKUP(D3,DB!A:G,7,0),"")</f>
        <v>Dead</v>
      </c>
      <c r="K3" s="169" t="s">
        <v>39126</v>
      </c>
      <c r="L3" s="173" t="str">
        <f>IFERROR(VLOOKUP(D3,DB!A:I,9,0),"")</f>
        <v>Latis</v>
      </c>
    </row>
    <row r="4" spans="1:16383" ht="31.5" customHeight="1">
      <c r="A4" s="170"/>
      <c r="B4" s="171" t="str">
        <f>IFERROR(VLOOKUP(D4,DB!A:K,11,0),"")</f>
        <v/>
      </c>
      <c r="C4" s="168"/>
      <c r="D4" s="171"/>
      <c r="E4" s="102"/>
      <c r="F4" s="172"/>
      <c r="G4" s="115">
        <f ca="1">IFERROR(NOW()-F4,"-")</f>
        <v>45966.674939699071</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45966.674939699071</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45966.674939699071</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45966.674939699071</v>
      </c>
      <c r="H7" s="172"/>
      <c r="I7" s="171" t="str">
        <f>IFERROR(VLOOKUP(D7,DB!A:F,6,0),"")</f>
        <v/>
      </c>
      <c r="J7" s="102" t="str">
        <f>IFERROR(VLOOKUP(D7,DB!A:G,7,0),"")</f>
        <v/>
      </c>
      <c r="K7" s="169"/>
      <c r="L7" s="173" t="str">
        <f>IFERROR(VLOOKUP(D7,DB!A:I,9,0),"")</f>
        <v/>
      </c>
    </row>
    <row r="8" spans="1:16383" ht="31.5" customHeight="1">
      <c r="A8" s="170"/>
      <c r="B8" s="171" t="str">
        <f>IFERROR(VLOOKUP(D8,DB!A:K,11,0),"")</f>
        <v/>
      </c>
      <c r="C8" s="168"/>
      <c r="D8" s="171"/>
      <c r="E8" s="102"/>
      <c r="F8" s="172"/>
      <c r="G8" s="115">
        <f ca="1">IFERROR(NOW()-F8,"-")</f>
        <v>45966.674939699071</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02"/>
      <c r="F9" s="172"/>
      <c r="G9" s="115">
        <f ca="1">IFERROR(NOW()-F9,"-")</f>
        <v>45966.674939699071</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02"/>
      <c r="F10" s="172"/>
      <c r="G10" s="115">
        <f ca="1">IFERROR(NOW()-F10,"-")</f>
        <v>45966.674939699071</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02"/>
      <c r="F11" s="172"/>
      <c r="G11" s="115">
        <f ca="1">IFERROR(NOW()-F11,"-")</f>
        <v>45966.674939699071</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02"/>
      <c r="F12" s="172"/>
      <c r="G12" s="115">
        <f ca="1">IFERROR(NOW()-F12,"-")</f>
        <v>45966.674939699071</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02"/>
      <c r="F13" s="172"/>
      <c r="G13" s="115">
        <f ca="1">IFERROR(NOW()-F13,"-")</f>
        <v>45966.674939699071</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02"/>
      <c r="F14" s="172"/>
      <c r="G14" s="115">
        <f ca="1">IFERROR(NOW()-F14,"-")</f>
        <v>45966.674939699071</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02"/>
      <c r="F15" s="172"/>
      <c r="G15" s="115">
        <f ca="1">IFERROR(NOW()-F15,"-")</f>
        <v>45966.674939699071</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02"/>
      <c r="F16" s="172"/>
      <c r="G16" s="115">
        <f ca="1">IFERROR(NOW()-F16,"-")</f>
        <v>45966.674939699071</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02"/>
      <c r="F17" s="172"/>
      <c r="G17" s="115">
        <f ca="1">IFERROR(NOW()-F17,"-")</f>
        <v>45966.674939699071</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02"/>
      <c r="F18" s="172"/>
      <c r="G18" s="115">
        <f ca="1">IFERROR(NOW()-F18,"-")</f>
        <v>45966.674939699071</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02"/>
      <c r="F19" s="172"/>
      <c r="G19" s="115">
        <f ca="1">IFERROR(NOW()-F19,"-")</f>
        <v>45966.674939699071</v>
      </c>
      <c r="H19" s="172"/>
      <c r="I19" s="171" t="str">
        <f>IFERROR(VLOOKUP(D19,DB!A:F,6,0),"")</f>
        <v/>
      </c>
      <c r="J19" s="171" t="str">
        <f>IFERROR(VLOOKUP(D19,DB!A:G,7,0),"")</f>
        <v/>
      </c>
      <c r="K19" s="169"/>
      <c r="L19" s="173" t="str">
        <f>IFERROR(VLOOKUP(D19,DB!A:I,9,0),"")</f>
        <v/>
      </c>
    </row>
    <row r="20" spans="1:12" ht="31.5" customHeight="1">
      <c r="A20" s="170"/>
      <c r="B20" s="171" t="str">
        <f>IFERROR(VLOOKUP(D20,DB!A:K,11,0),"")</f>
        <v/>
      </c>
      <c r="C20" s="168"/>
      <c r="D20" s="171"/>
      <c r="E20" s="102"/>
      <c r="F20" s="172"/>
      <c r="G20" s="115">
        <f ca="1">IFERROR(NOW()-F20,"-")</f>
        <v>45966.674939699071</v>
      </c>
      <c r="H20" s="172"/>
      <c r="I20" s="171" t="str">
        <f>IFERROR(VLOOKUP(D20,DB!A:F,6,0),"")</f>
        <v/>
      </c>
      <c r="J20" s="171" t="str">
        <f>IFERROR(VLOOKUP(D20,DB!A:G,7,0),"")</f>
        <v/>
      </c>
      <c r="K20" s="169"/>
      <c r="L20" s="173" t="str">
        <f>IFERROR(VLOOKUP(D20,DB!A:I,9,0),"")</f>
        <v/>
      </c>
    </row>
    <row r="21" spans="1:12" ht="31.5" customHeight="1">
      <c r="A21" s="170"/>
      <c r="B21" s="171" t="str">
        <f>IFERROR(VLOOKUP(D21,DB!A:K,11,0),"")</f>
        <v/>
      </c>
      <c r="C21" s="168"/>
      <c r="D21" s="171"/>
      <c r="E21" s="102"/>
      <c r="F21" s="172"/>
      <c r="G21" s="115">
        <f ca="1">IFERROR(NOW()-F21,"-")</f>
        <v>45966.674939699071</v>
      </c>
      <c r="H21" s="172"/>
      <c r="I21" s="171" t="str">
        <f>IFERROR(VLOOKUP(D21,DB!A:F,6,0),"")</f>
        <v/>
      </c>
      <c r="J21" s="171" t="str">
        <f>IFERROR(VLOOKUP(D21,DB!A:G,7,0),"")</f>
        <v/>
      </c>
      <c r="K21" s="169"/>
      <c r="L21" s="173" t="str">
        <f>IFERROR(VLOOKUP(D21,DB!A:I,9,0),"")</f>
        <v/>
      </c>
    </row>
    <row r="22" spans="1:12" ht="31.5" customHeight="1">
      <c r="A22" s="170"/>
      <c r="B22" s="171" t="str">
        <f>IFERROR(VLOOKUP(D22,DB!A:K,11,0),"")</f>
        <v/>
      </c>
      <c r="C22" s="168"/>
      <c r="D22" s="171"/>
      <c r="E22" s="102"/>
      <c r="F22" s="172"/>
      <c r="G22" s="115">
        <f ca="1">IFERROR(NOW()-F22,"-")</f>
        <v>45966.674939699071</v>
      </c>
      <c r="H22" s="172"/>
      <c r="I22" s="171" t="str">
        <f>IFERROR(VLOOKUP(D22,DB!A:F,6,0),"")</f>
        <v/>
      </c>
      <c r="J22" s="171" t="str">
        <f>IFERROR(VLOOKUP(D22,DB!A:G,7,0),"")</f>
        <v/>
      </c>
      <c r="K22" s="169"/>
      <c r="L22" s="173" t="str">
        <f>IFERROR(VLOOKUP(D22,DB!A:I,9,0),"")</f>
        <v/>
      </c>
    </row>
    <row r="23" spans="1:12" ht="31.5" customHeight="1">
      <c r="A23" s="170"/>
      <c r="B23" s="171" t="str">
        <f>IFERROR(VLOOKUP(D23,DB!A:K,11,0),"")</f>
        <v/>
      </c>
      <c r="C23" s="168"/>
      <c r="D23" s="171"/>
      <c r="E23" s="102"/>
      <c r="F23" s="172"/>
      <c r="G23" s="115">
        <f ca="1">IFERROR(NOW()-F23,"-")</f>
        <v>45966.674939699071</v>
      </c>
      <c r="H23" s="172"/>
      <c r="I23" s="171" t="str">
        <f>IFERROR(VLOOKUP(D23,DB!A:F,6,0),"")</f>
        <v/>
      </c>
      <c r="J23" s="171" t="str">
        <f>IFERROR(VLOOKUP(D23,DB!A:G,7,0),"")</f>
        <v/>
      </c>
      <c r="K23" s="169"/>
      <c r="L23" s="173" t="str">
        <f>IFERROR(VLOOKUP(D23,DB!A:I,9,0),"")</f>
        <v/>
      </c>
    </row>
    <row r="24" spans="1:12" ht="31.5" customHeight="1">
      <c r="A24" s="103"/>
      <c r="B24" s="102" t="str">
        <f>IFERROR(VLOOKUP(D24,DB!A:K,11,0),"")</f>
        <v/>
      </c>
      <c r="C24" s="104"/>
      <c r="D24" s="102"/>
      <c r="E24" s="105"/>
      <c r="F24" s="106"/>
      <c r="G24" s="76">
        <f ca="1">IFERROR(NOW()-F24,"-")</f>
        <v>45966.674939699071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45966.674939699071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45966.674939699071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45966.674939699071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45966.674939699071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45966.674939699071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45966.674939699071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45966.674939699071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45966.674939699071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45966.674939699071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45966.674939699071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45966.674939699071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45966.674939699071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45966.674939699071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45966.674939699071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45966.674939699071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45966.674939699071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45966.674939699071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45966.674939699071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45966.674939699071</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2025-11-05T13:11:57Z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